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105"/>
  </bookViews>
  <sheets>
    <sheet name="КСС ЕЛ БЧК" sheetId="4" r:id="rId1"/>
    <sheet name="АРХ" sheetId="13" state="hidden" r:id="rId2"/>
    <sheet name="ЕЛ" sheetId="15" state="hidden" r:id="rId3"/>
    <sheet name="ОВК" sheetId="16" state="hidden" r:id="rId4"/>
  </sheets>
  <definedNames>
    <definedName name="_xlnm.Print_Area" localSheetId="1">АРХ!$A$1:$F$45</definedName>
    <definedName name="_xlnm.Print_Area" localSheetId="2">ЕЛ!$A$1:$F$42</definedName>
    <definedName name="_xlnm.Print_Area" localSheetId="0">'КСС ЕЛ БЧК'!$A$1:$G$63</definedName>
    <definedName name="_xlnm.Print_Area" localSheetId="3">ОВК!$A$1:$F$29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9" i="4"/>
  <c r="F10" i="4"/>
  <c r="F13" i="4"/>
  <c r="F14" i="4"/>
  <c r="F15" i="4"/>
  <c r="F16" i="4"/>
  <c r="F17" i="4"/>
  <c r="F19" i="4"/>
  <c r="F20" i="4"/>
  <c r="F21" i="4"/>
  <c r="F22" i="4"/>
  <c r="F23" i="4"/>
  <c r="F24" i="4"/>
  <c r="F25" i="4"/>
  <c r="F26" i="4"/>
  <c r="F27" i="4"/>
  <c r="F29" i="4"/>
  <c r="F30" i="4"/>
  <c r="F31" i="4"/>
  <c r="F32" i="4"/>
  <c r="F33" i="4"/>
  <c r="F34" i="4"/>
  <c r="F36" i="4"/>
  <c r="F37" i="4"/>
  <c r="F38" i="4"/>
  <c r="F39" i="4"/>
  <c r="F40" i="4"/>
  <c r="F41" i="4"/>
  <c r="F42" i="4"/>
  <c r="F43" i="4"/>
  <c r="F44" i="4"/>
  <c r="F45" i="4"/>
  <c r="F47" i="4"/>
  <c r="F48" i="4"/>
  <c r="F49" i="4"/>
  <c r="F50" i="4"/>
  <c r="F51" i="4"/>
  <c r="F52" i="4"/>
  <c r="F53" i="4"/>
  <c r="F54" i="4"/>
  <c r="F55" i="4"/>
  <c r="F56" i="4"/>
  <c r="F57" i="4"/>
  <c r="F58" i="4"/>
  <c r="F18" i="15" l="1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17" i="15" l="1"/>
  <c r="F16" i="15" s="1"/>
  <c r="F8" i="15"/>
  <c r="F9" i="15"/>
  <c r="F12" i="15"/>
  <c r="F14" i="15"/>
  <c r="F13" i="15"/>
  <c r="F15" i="15"/>
  <c r="F21" i="16"/>
  <c r="F20" i="16"/>
  <c r="F22" i="16"/>
  <c r="F15" i="16"/>
  <c r="F19" i="16"/>
  <c r="F18" i="16"/>
  <c r="F13" i="16"/>
  <c r="F14" i="16"/>
  <c r="F12" i="16"/>
  <c r="F9" i="16"/>
  <c r="F10" i="16"/>
  <c r="F16" i="16"/>
  <c r="F8" i="16"/>
  <c r="F59" i="4" l="1"/>
  <c r="F17" i="16"/>
  <c r="F7" i="15"/>
  <c r="F11" i="15"/>
  <c r="F11" i="16"/>
  <c r="F7" i="16"/>
  <c r="F60" i="4" l="1"/>
  <c r="F40" i="15"/>
  <c r="F42" i="13"/>
  <c r="F27" i="13"/>
  <c r="F22" i="13"/>
  <c r="F23" i="13"/>
  <c r="F24" i="13"/>
  <c r="F28" i="13"/>
  <c r="F26" i="13"/>
  <c r="F25" i="13"/>
  <c r="F20" i="13"/>
  <c r="F21" i="13"/>
  <c r="F39" i="13"/>
  <c r="F40" i="13"/>
  <c r="F34" i="13"/>
  <c r="F32" i="13"/>
  <c r="F31" i="13"/>
  <c r="F38" i="13"/>
  <c r="F30" i="13"/>
  <c r="F11" i="13"/>
  <c r="F12" i="13"/>
  <c r="F13" i="13"/>
  <c r="F14" i="13"/>
  <c r="F15" i="13"/>
  <c r="F9" i="13"/>
  <c r="F10" i="13"/>
  <c r="F19" i="13"/>
  <c r="F41" i="13"/>
  <c r="F36" i="13"/>
  <c r="F37" i="13"/>
  <c r="F33" i="13"/>
  <c r="F18" i="13"/>
  <c r="F8" i="13"/>
  <c r="F35" i="13"/>
  <c r="F61" i="4" l="1"/>
  <c r="F62" i="4" s="1"/>
  <c r="F17" i="13"/>
  <c r="F43" i="13"/>
  <c r="F29" i="13" s="1"/>
  <c r="F23" i="16"/>
  <c r="F7" i="13" l="1"/>
  <c r="F44" i="13" l="1"/>
</calcChain>
</file>

<file path=xl/sharedStrings.xml><?xml version="1.0" encoding="utf-8"?>
<sst xmlns="http://schemas.openxmlformats.org/spreadsheetml/2006/main" count="442" uniqueCount="263">
  <si>
    <t>ОБЕКТ: ПРЕУСТРОЙСТВО НА ПОМЕЩЕНИЯ В СГРАДАТА НА НАЦИД</t>
  </si>
  <si>
    <t>№</t>
  </si>
  <si>
    <t>1.1</t>
  </si>
  <si>
    <t>1.2</t>
  </si>
  <si>
    <t>ЧАСТ ЕЛЕКТРО</t>
  </si>
  <si>
    <t>1.3</t>
  </si>
  <si>
    <t>ЧАСТ ОВиК</t>
  </si>
  <si>
    <t>СУМА СМР</t>
  </si>
  <si>
    <t>ОБЩА СТОЙНОСТ БЕЗ ДДС</t>
  </si>
  <si>
    <t>ОБЩА СТОЙНОСТ С ВКЛЮЧЕН ДДС</t>
  </si>
  <si>
    <t>ЧАСТ: АРХИТЕКТУРНА</t>
  </si>
  <si>
    <t>КОЛИЧЕСТВЕНО - СТОЙНОСТНА СМЕТКА</t>
  </si>
  <si>
    <t>НАИМЕНОВАНИЕ НА ВИДОВЕ РАБОТИ</t>
  </si>
  <si>
    <t>ЕД. МЯРКА</t>
  </si>
  <si>
    <t>КОЛ-ВО</t>
  </si>
  <si>
    <t>ЕД. ЦЕНА ЛЕВА</t>
  </si>
  <si>
    <t>СТОЙНОСТ ЛЕВА БЕЗ ДДС</t>
  </si>
  <si>
    <t>1</t>
  </si>
  <si>
    <t>ДЕМОНТАЖНИ РАБОТИ</t>
  </si>
  <si>
    <t>Очукване на компромитирана мазилка по стени и тавани стълбищна клетка</t>
  </si>
  <si>
    <t>m2</t>
  </si>
  <si>
    <t>Демонтаж на входна двукрила алуминиев врата</t>
  </si>
  <si>
    <t xml:space="preserve">бр. </t>
  </si>
  <si>
    <t>Демонтаж на дървена врата</t>
  </si>
  <si>
    <t>1.4</t>
  </si>
  <si>
    <t>Демонтаж на решетки пред радиатори</t>
  </si>
  <si>
    <t>m</t>
  </si>
  <si>
    <t>1.5</t>
  </si>
  <si>
    <t>Демонтаж на мокет</t>
  </si>
  <si>
    <t>1.6</t>
  </si>
  <si>
    <t>Демонтаж на ламинат</t>
  </si>
  <si>
    <t>1.7</t>
  </si>
  <si>
    <t>Пренос и натоварване на строителни отпадъци в контейнер</t>
  </si>
  <si>
    <t>m3</t>
  </si>
  <si>
    <t>1.8</t>
  </si>
  <si>
    <t>Извозване на строителни отпадъци с контейнер</t>
  </si>
  <si>
    <t>НОВИ СМР</t>
  </si>
  <si>
    <t>2.1</t>
  </si>
  <si>
    <t>СТЪЛБИЩНА КЛЕТКА</t>
  </si>
  <si>
    <t>2.1.1</t>
  </si>
  <si>
    <t>Грундиране по стени и тавани стълбищна клетка след изкъртване компромитирана мазилка</t>
  </si>
  <si>
    <t>2.1.2</t>
  </si>
  <si>
    <t>Изкърпване на мазилка  по стени и тавани стълбищна клетка</t>
  </si>
  <si>
    <t>2.1.3</t>
  </si>
  <si>
    <t>Доставка и полагане на мозайка стълбищна площадка</t>
  </si>
  <si>
    <t>2.1.4</t>
  </si>
  <si>
    <t>Изкърпване на съществуваща мозайка стълбищни площадки</t>
  </si>
  <si>
    <t>2.1.5</t>
  </si>
  <si>
    <t>Изкърпване на съществуваща мозайка стъпала</t>
  </si>
  <si>
    <t>бр.</t>
  </si>
  <si>
    <t>2.1.6</t>
  </si>
  <si>
    <t>Доставка и полагане на епоксидно покритие по стълбищни площадки</t>
  </si>
  <si>
    <t>2.1.7</t>
  </si>
  <si>
    <t>Доставка и полагане на епоксидно покритие по стъпала</t>
  </si>
  <si>
    <t>2.1.8</t>
  </si>
  <si>
    <t>Фина шпакловка по стени и тавани стълбищна клетка</t>
  </si>
  <si>
    <t>2.1.9</t>
  </si>
  <si>
    <t>Боядисване по стени и тавани стълбищна клетка</t>
  </si>
  <si>
    <t>2.1.10</t>
  </si>
  <si>
    <t>Почистване и боядисване на съществуващ парапет</t>
  </si>
  <si>
    <t>2.1.11</t>
  </si>
  <si>
    <t>Доставка и монтажа на външна алуминива входна двукрила врата</t>
  </si>
  <si>
    <t>2.2</t>
  </si>
  <si>
    <t>ЗАЛА И РАБОТНИ ПОМЕЩЕНИЯ</t>
  </si>
  <si>
    <t>2.2.1</t>
  </si>
  <si>
    <t>Доставка и монтаж на преградни стени от гипскартон W112, d=125мм</t>
  </si>
  <si>
    <t>2.2.2</t>
  </si>
  <si>
    <t>Доставка и монтаж усилена конструкция от UA75 при врата</t>
  </si>
  <si>
    <t>2.2.3</t>
  </si>
  <si>
    <t>Доставка и монтаж на предстенна обшивка от гипскартон на конструкция</t>
  </si>
  <si>
    <t>2.2.4</t>
  </si>
  <si>
    <t>Обръщане на чела и страници с гипсокартон А(GKB) 12,5 mm и конструкция</t>
  </si>
  <si>
    <t>2.2.5</t>
  </si>
  <si>
    <t>Доставка и монтаж на алуминиев ъглопротектор за шпакловка</t>
  </si>
  <si>
    <t>2.2.6</t>
  </si>
  <si>
    <t>Фина шпакловка по стени и тавани зала и работни помещения</t>
  </si>
  <si>
    <t>2.2.7</t>
  </si>
  <si>
    <t>Боядисване по стени и тавани зала и работни помещения</t>
  </si>
  <si>
    <t>2.2.8</t>
  </si>
  <si>
    <t>Доставка и монтаж на растерен окачен таван, 60х60</t>
  </si>
  <si>
    <t>2.2.9</t>
  </si>
  <si>
    <t>Доставка и монтаж на вертикална ивица при контакт окачен таван с дограма</t>
  </si>
  <si>
    <t>2.2.12</t>
  </si>
  <si>
    <t>Изкърпване на замазка след демонтаж на мокет</t>
  </si>
  <si>
    <t>2.2.13</t>
  </si>
  <si>
    <t>Доставка и полагане на ламиниран паркет</t>
  </si>
  <si>
    <t>2.2.14</t>
  </si>
  <si>
    <t>Доставка и монтаж на первази</t>
  </si>
  <si>
    <t>2.2.15</t>
  </si>
  <si>
    <t>Доставка и монтаж на PVC подпрозорчна пола</t>
  </si>
  <si>
    <t>2.2.16</t>
  </si>
  <si>
    <t>Доставка и монтаж на интериорни еднокрили алуминиеви врати с размери 100х200 см, цвят бял</t>
  </si>
  <si>
    <t>ЧАСТ АРХИТЕКТУРА</t>
  </si>
  <si>
    <t>ЧАСТ: ЕЛЕКТРОИНСТАЛАЦИИ</t>
  </si>
  <si>
    <t>Демонтаж стара ел.инсталация, осветителни тела стълбищна клетка</t>
  </si>
  <si>
    <t>общо</t>
  </si>
  <si>
    <t>Демонтаж стара ел.инсталация, осветителни тела, ключове и контакти в зала и работни помещения</t>
  </si>
  <si>
    <t>2</t>
  </si>
  <si>
    <t>Доставка и монтаж на осветителни тела</t>
  </si>
  <si>
    <t>бр</t>
  </si>
  <si>
    <t>Тест и проверка на ел.инсталация - сртълбищна клетка</t>
  </si>
  <si>
    <t>Доставка и полагане на FTP cat5/ 2х1</t>
  </si>
  <si>
    <t>м</t>
  </si>
  <si>
    <t>Доставка и монтаж на видеодомофонна инсталация</t>
  </si>
  <si>
    <t>к-кт</t>
  </si>
  <si>
    <t>Доставка и монтаж на СВТ 3х1,5</t>
  </si>
  <si>
    <t>Доставка и монтаж на СВТ 3х2,5</t>
  </si>
  <si>
    <t>Доставка и монтаж на система за видеонаблюдение</t>
  </si>
  <si>
    <t>Доставка и полагане на FTP cat5</t>
  </si>
  <si>
    <t>Доставка и монтаж на  ел.табло ГРТ</t>
  </si>
  <si>
    <t>Доставка и монтаж на  конзоли за гипсокартон</t>
  </si>
  <si>
    <t>Доставкаи монтаж на  контакти тип Шуко</t>
  </si>
  <si>
    <t xml:space="preserve">Доставка и монтаж на ключ </t>
  </si>
  <si>
    <t xml:space="preserve">Доставка и монтаж на 2хRJ45 </t>
  </si>
  <si>
    <t>2.2.10</t>
  </si>
  <si>
    <t>Доставка и полагане HDMI кабел</t>
  </si>
  <si>
    <t>2.2.11</t>
  </si>
  <si>
    <t>Доставка и монтаж на  екран - мултимедия</t>
  </si>
  <si>
    <t>Доставка и монтаж на  осветителни тела LED ПАНЕЛ ANNA UGR&lt;19 34W 4000K 4080LM 595X595 PHILIPS</t>
  </si>
  <si>
    <t>Доставка и монтаж на пожароизвестителна централа и датчици</t>
  </si>
  <si>
    <t>Доставка и полагане на  кабел JE-H(st)H FE180E30 2х1</t>
  </si>
  <si>
    <t>Доставка и монтаж на  разклонителни кутии</t>
  </si>
  <si>
    <t>Направа на връзки</t>
  </si>
  <si>
    <t>2.2.17</t>
  </si>
  <si>
    <t>Присъединяване на нова инсталция към стара инсталация</t>
  </si>
  <si>
    <t>2.2.18</t>
  </si>
  <si>
    <t>Доставка и полагане на захранващ кабел СВТ 5х10</t>
  </si>
  <si>
    <t>2.2.19</t>
  </si>
  <si>
    <t>Направа на улей в мазилка</t>
  </si>
  <si>
    <t>2.2.20</t>
  </si>
  <si>
    <t>Направа отвори</t>
  </si>
  <si>
    <t>2.2.21</t>
  </si>
  <si>
    <t>Направа на сухи разделки</t>
  </si>
  <si>
    <t>2.2.22</t>
  </si>
  <si>
    <t>Тест и наладка</t>
  </si>
  <si>
    <t>2.2.23</t>
  </si>
  <si>
    <t>Прозвъняване на ел.инсталация</t>
  </si>
  <si>
    <t>ЕЛЕКТРОИНСТАЛАЦИИ</t>
  </si>
  <si>
    <t>ЧАСТ: ОВиК</t>
  </si>
  <si>
    <t>Източване на отоплителна система</t>
  </si>
  <si>
    <t>Демонтаж на чугунени радиатори над 20 глидера и изнасяне на място в обекта</t>
  </si>
  <si>
    <t>Изрязване, демонтаж стари аншлуси, направа резби и доставка и монтаж нови аншлуси</t>
  </si>
  <si>
    <t>ДОСТАВКИ</t>
  </si>
  <si>
    <t>Алуминиеви глидери с Н= 500мм</t>
  </si>
  <si>
    <t>Комплект радиаторни вентили - термостатен вентил с термоглава, секретен вентил, адаптори</t>
  </si>
  <si>
    <t>2.3</t>
  </si>
  <si>
    <t>Комплект конзоли, тапи, редукции, ръчен обезвъздушител</t>
  </si>
  <si>
    <t>2.4</t>
  </si>
  <si>
    <t xml:space="preserve">Климатична система на директно изпарение, моносплит, с вътрешно тяло за висок стенен монтаж, 12 000 BTU
производител: ALARKO/CARRIER/ GREE/MIDEA </t>
  </si>
  <si>
    <t>2.5</t>
  </si>
  <si>
    <t xml:space="preserve">Климатична система на директно изпарение, моносплит, с вътрешно тяло за таванен монтаж - 24 000 BTU
производител: ALARKO/CARRIER/ GREE/MIDEA </t>
  </si>
  <si>
    <t>3</t>
  </si>
  <si>
    <t>МОНТАЖ</t>
  </si>
  <si>
    <t>3.1</t>
  </si>
  <si>
    <t>Монтаж на радиатори алуминиеми над 20 глидера, вкл. кранове и укрепване</t>
  </si>
  <si>
    <t>3.2</t>
  </si>
  <si>
    <t>Монтаж на сплит системи,  вкл. до 3 мл. тръбен път, кондензна линия и оперативно окабеляване, с мощност до 12 000 BTU</t>
  </si>
  <si>
    <t>3.3</t>
  </si>
  <si>
    <t>Монтаж на сплит системи,  вкл. до 3 мл. тръбен път, кондензна линия и оперативно окабеляване, с мощност до 24 000 BTU</t>
  </si>
  <si>
    <t>3.4</t>
  </si>
  <si>
    <t>Пълнене на отоплителна система, обезвъздушаване и проби</t>
  </si>
  <si>
    <t>3.5</t>
  </si>
  <si>
    <t>Проби и пуск на климатични системи</t>
  </si>
  <si>
    <t>ОБЩО:</t>
  </si>
  <si>
    <t xml:space="preserve">ОБЕКТ: </t>
  </si>
  <si>
    <t>КОЛИЧЕСТВЕНО-СТОЙНОСТНА СМЕТКА</t>
  </si>
  <si>
    <t>Демонтаж на съществуващи разпределителни табла</t>
  </si>
  <si>
    <t>Демонтаж на съществуващи осв.тела</t>
  </si>
  <si>
    <t>Демонтаж обикновен ключ</t>
  </si>
  <si>
    <t>2.1.</t>
  </si>
  <si>
    <t>Доставка и монтаж на стенни ел.табла: ТО-3, ТО-4, ТОД-2, ТОД-Г, Тп.п. - съгласно схемата</t>
  </si>
  <si>
    <t>Доставка и монтаж на стоящи ел.табла: ТОД-1, ТОД-3, ТОД-4, ТОД-5, Тхл.,Тпомп.ст. - съгласно схемата</t>
  </si>
  <si>
    <t>Доставка и монтаж на открито на автоматичен дизелгенератор 10 kW, тежък пусков режим</t>
  </si>
  <si>
    <t>Доставка и монтаж в главното разпределително табло / ГРТ / на трифазен автоматичен прекъсвач 40А / за табло Тп.п./.</t>
  </si>
  <si>
    <t>Доставка на кабел СВТ 3х1,5 мм2</t>
  </si>
  <si>
    <t>2.6.1</t>
  </si>
  <si>
    <t>2.6.2</t>
  </si>
  <si>
    <t>Доставка и изтегляне в тръби и полагане на скоби на кабел NHXCH-FE 180/E90:</t>
  </si>
  <si>
    <t>-	3х1,5мм2</t>
  </si>
  <si>
    <t>2.6.3</t>
  </si>
  <si>
    <t>2.6.4</t>
  </si>
  <si>
    <t>-	3х2,5мм2</t>
  </si>
  <si>
    <t>-	5х6мм2</t>
  </si>
  <si>
    <t>Изтегляне на кабели по същ.кабелни скари, конструкции и на скоби, в тръби</t>
  </si>
  <si>
    <t>2.7.</t>
  </si>
  <si>
    <t>2.8.</t>
  </si>
  <si>
    <t>Доставка и монтаж на „ П „ профил 5/5см, к-кт с крепежни елементи и аксесоари</t>
  </si>
  <si>
    <t xml:space="preserve">Доставка и м-ж на осветително тяло </t>
  </si>
  <si>
    <t>-	LED осв.тяло 2х30W, IP 54, открит м-ж B28</t>
  </si>
  <si>
    <t>-	LED осв.тяло 1х30W, IP 54, открит м-ж / помпена ст-я /B27:B28</t>
  </si>
  <si>
    <t>-	LED осв.тяло 10W, противовлажно,C27 стенно/помпена ст-я /B28</t>
  </si>
  <si>
    <t>-	LED осв.тяло 1х45W, IP 44, за вграждане</t>
  </si>
  <si>
    <t>-	Евакуационно осв.тяло с автономно захранване  LED 4W, IP 44</t>
  </si>
  <si>
    <t>-	Евакуационно осв.тяло с автономно захранване  LED 8W, IP 44</t>
  </si>
  <si>
    <t>-	Евакуационно осв.тяло с автономно захранване  LED 2W, IP 44</t>
  </si>
  <si>
    <t>Доставка и окомплектоване на съществуващи осветителни тела на LED крушки 10W, Е27</t>
  </si>
  <si>
    <t>2.9.</t>
  </si>
  <si>
    <t>Доставка и монтаж на трифазен контакт,16А,“Евро“, IP 54</t>
  </si>
  <si>
    <t>Доставка и полагане на PVC канал 2/2см открито по таван</t>
  </si>
  <si>
    <t>Доставка и м-ж на ключ, ІР54, за открита инсталация:</t>
  </si>
  <si>
    <t>-	обикновен</t>
  </si>
  <si>
    <t>-	девиаторен</t>
  </si>
  <si>
    <t>Доставка и полагане открито на стоманени тръби Ф40мм</t>
  </si>
  <si>
    <t>Доставка на разклонителна кутия, ІР54, четирипътна, открита инсталация</t>
  </si>
  <si>
    <t>Изместване на съществуващи датчици</t>
  </si>
  <si>
    <t>Направа на заземител в изкоп, комплект / за ДГ /</t>
  </si>
  <si>
    <t>Доставка и полагане открито по под и в земя на стоманена шина 40/4мм</t>
  </si>
  <si>
    <t>Доставка на мултиклеми</t>
  </si>
  <si>
    <t>Направа на изкоп със зариване и трамбоване 0,8/0,4 м / за заземители /</t>
  </si>
  <si>
    <t>2.2.</t>
  </si>
  <si>
    <t>2.3.</t>
  </si>
  <si>
    <t>2.4.</t>
  </si>
  <si>
    <t>2.5.</t>
  </si>
  <si>
    <t>2.6.</t>
  </si>
  <si>
    <t>2.9.1</t>
  </si>
  <si>
    <t>2.9.2</t>
  </si>
  <si>
    <t>2.9.3</t>
  </si>
  <si>
    <t>29.4</t>
  </si>
  <si>
    <t>2.9.5</t>
  </si>
  <si>
    <t>2.9.6</t>
  </si>
  <si>
    <t>2.9.7</t>
  </si>
  <si>
    <t>2.10.</t>
  </si>
  <si>
    <t>2.11.</t>
  </si>
  <si>
    <t>2.12.</t>
  </si>
  <si>
    <t>2.13.</t>
  </si>
  <si>
    <t>2.13.1</t>
  </si>
  <si>
    <t>2.13.2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</si>
  <si>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</si>
  <si>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</si>
  <si>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</si>
  <si>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</si>
  <si>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</si>
  <si>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</si>
  <si>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</si>
  <si>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</si>
  <si>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</si>
  <si>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Гъвкав заземителен мост 16мм2</t>
  </si>
  <si>
    <t>2.23.</t>
  </si>
  <si>
    <t>Измерване преходно съпротивление на заземител</t>
  </si>
  <si>
    <t>Прозвъняване на съществуваща и нова инсталация</t>
  </si>
  <si>
    <t>ч.ч</t>
  </si>
  <si>
    <t>ЕЛЕКТРОИНСТАЛАЦИИ - МОНТАЖНИ РАБОТИ</t>
  </si>
  <si>
    <t>ДДС 20%</t>
  </si>
  <si>
    <t>-	5х2,5мм2</t>
  </si>
  <si>
    <t>ТО-3</t>
  </si>
  <si>
    <t>ТО-4</t>
  </si>
  <si>
    <t>ТОД-Г</t>
  </si>
  <si>
    <t>Тп.п.</t>
  </si>
  <si>
    <t>Забележки</t>
  </si>
  <si>
    <t>ТОД-2</t>
  </si>
  <si>
    <t>ТОД-1</t>
  </si>
  <si>
    <t>ТОД-3</t>
  </si>
  <si>
    <t>ТОД-4</t>
  </si>
  <si>
    <t>ТОД-5</t>
  </si>
  <si>
    <t>Тхл.</t>
  </si>
  <si>
    <t>Тпомп.ст</t>
  </si>
  <si>
    <t>Метално табло за външен монтаж, влагозащитено</t>
  </si>
  <si>
    <t>вкл. Табло АВР</t>
  </si>
  <si>
    <t xml:space="preserve"> дължина до 5м</t>
  </si>
  <si>
    <t xml:space="preserve">РЕМОНТ И РЕХАБИЛИТАЦИЯ НА ЛОГИСТИЧЕН СКЛАД В НУЛЦ ПРИ БЧК – С.ЛОЗЕН, ГР.СОФИЯ - ЧАСТ ЕЛЕКТРИЧЕСКА
      </t>
  </si>
  <si>
    <t>Образец 3.1.</t>
  </si>
  <si>
    <t>ДАТА: _____________ г.</t>
  </si>
  <si>
    <t>ПОДПИС и ПЕЧАТ:______________________
___________________________________________
(име и фамилия)
___________________________________________
(длъжност на представляващия кандидата)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</si>
</sst>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.&quot;_-;\-* #,##0.00\ &quot;лв.&quot;_-;_-* &quot;-&quot;??\ &quot;лв.&quot;_-;_-@_-"/>
    <numFmt numFmtId="164" formatCode="_(* #,##0.00_);_(* \(#,##0.00\);_(* &quot;-&quot;??_);_(@_)"/>
    <numFmt numFmtId="165" formatCode="#,##0.00\ &quot;лв.&quot;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name val="Arial Narrow"/>
      <family val="2"/>
    </font>
    <font>
      <b/>
      <i/>
      <sz val="11"/>
      <name val="Arial Narrow"/>
      <family val="2"/>
    </font>
    <font>
      <sz val="11"/>
      <color theme="1"/>
      <name val="Arial Narrow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1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4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righ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right" vertical="center" wrapText="1"/>
    </xf>
    <xf numFmtId="49" fontId="9" fillId="0" borderId="1" xfId="2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49" fontId="12" fillId="3" borderId="1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right" vertical="center" wrapText="1"/>
    </xf>
    <xf numFmtId="165" fontId="10" fillId="3" borderId="1" xfId="1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49" fontId="3" fillId="0" borderId="1" xfId="2" applyNumberFormat="1" applyFont="1" applyBorder="1" applyAlignment="1">
      <alignment horizontal="right" vertical="center"/>
    </xf>
    <xf numFmtId="49" fontId="3" fillId="0" borderId="1" xfId="2" applyNumberFormat="1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49" fontId="3" fillId="0" borderId="1" xfId="2" applyNumberFormat="1" applyFont="1" applyBorder="1" applyAlignment="1">
      <alignment vertical="center" wrapText="1"/>
    </xf>
    <xf numFmtId="4" fontId="3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right" vertical="center" wrapText="1"/>
    </xf>
    <xf numFmtId="49" fontId="16" fillId="4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49" fontId="17" fillId="0" borderId="1" xfId="2" applyNumberFormat="1" applyFont="1" applyBorder="1" applyAlignment="1">
      <alignment horizontal="right" vertical="center"/>
    </xf>
    <xf numFmtId="49" fontId="17" fillId="0" borderId="1" xfId="2" applyNumberFormat="1" applyFont="1" applyBorder="1" applyAlignment="1">
      <alignment horizontal="left" vertical="center" wrapText="1"/>
    </xf>
    <xf numFmtId="49" fontId="17" fillId="0" borderId="1" xfId="2" applyNumberFormat="1" applyFont="1" applyBorder="1" applyAlignment="1">
      <alignment horizontal="center" vertical="center"/>
    </xf>
    <xf numFmtId="4" fontId="17" fillId="0" borderId="1" xfId="2" applyNumberFormat="1" applyFont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/>
    </xf>
    <xf numFmtId="49" fontId="17" fillId="0" borderId="1" xfId="2" applyNumberFormat="1" applyFont="1" applyBorder="1" applyAlignment="1">
      <alignment vertical="center" wrapText="1"/>
    </xf>
    <xf numFmtId="4" fontId="17" fillId="4" borderId="1" xfId="0" applyNumberFormat="1" applyFont="1" applyFill="1" applyBorder="1" applyAlignment="1">
      <alignment horizontal="right" vertical="center" wrapText="1"/>
    </xf>
    <xf numFmtId="49" fontId="19" fillId="2" borderId="1" xfId="0" applyNumberFormat="1" applyFont="1" applyFill="1" applyBorder="1" applyAlignment="1">
      <alignment horizontal="righ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right" vertical="center" wrapText="1"/>
    </xf>
    <xf numFmtId="49" fontId="19" fillId="3" borderId="1" xfId="0" applyNumberFormat="1" applyFont="1" applyFill="1" applyBorder="1" applyAlignment="1">
      <alignment horizontal="right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19" fillId="3" borderId="1" xfId="1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9" fontId="17" fillId="0" borderId="2" xfId="2" applyNumberFormat="1" applyFont="1" applyBorder="1" applyAlignment="1">
      <alignment horizontal="right" vertical="center"/>
    </xf>
    <xf numFmtId="49" fontId="17" fillId="0" borderId="3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164" fontId="23" fillId="3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Excel Built-in Normal" xfId="2"/>
    <cellStyle name="Normal" xfId="0" builtinId="0"/>
    <cellStyle name="Normal 3" xfId="3"/>
  </cellStyles>
  <dxfs count="9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topLeftCell="A40" zoomScaleNormal="100" zoomScaleSheetLayoutView="100" workbookViewId="0">
      <selection activeCell="B73" sqref="B73"/>
    </sheetView>
  </sheetViews>
  <sheetFormatPr defaultColWidth="9.140625" defaultRowHeight="16.5" x14ac:dyDescent="0.2"/>
  <cols>
    <col min="1" max="1" width="8.7109375" style="9" customWidth="1"/>
    <col min="2" max="2" width="47.7109375" style="9" customWidth="1"/>
    <col min="3" max="3" width="11.28515625" style="9" customWidth="1"/>
    <col min="4" max="4" width="9" style="9" customWidth="1"/>
    <col min="5" max="5" width="11.28515625" style="9" customWidth="1"/>
    <col min="6" max="6" width="12.7109375" style="9" customWidth="1"/>
    <col min="7" max="7" width="33.28515625" style="118" customWidth="1"/>
    <col min="8" max="16384" width="9.140625" style="9"/>
  </cols>
  <sheetData>
    <row r="1" spans="1:7" x14ac:dyDescent="0.2">
      <c r="B1" s="128" t="s">
        <v>165</v>
      </c>
      <c r="C1" s="129"/>
      <c r="D1" s="129"/>
      <c r="E1" s="129"/>
      <c r="F1" s="129"/>
      <c r="G1" s="118" t="s">
        <v>260</v>
      </c>
    </row>
    <row r="2" spans="1:7" x14ac:dyDescent="0.2">
      <c r="A2" s="84"/>
      <c r="B2" s="127"/>
      <c r="C2" s="127"/>
      <c r="D2" s="127"/>
      <c r="E2" s="127"/>
      <c r="F2" s="127"/>
    </row>
    <row r="3" spans="1:7" ht="24" customHeight="1" x14ac:dyDescent="0.2">
      <c r="A3" s="114" t="s">
        <v>164</v>
      </c>
      <c r="B3" s="125" t="s">
        <v>259</v>
      </c>
      <c r="C3" s="126"/>
      <c r="D3" s="126"/>
      <c r="E3" s="126"/>
      <c r="F3" s="126"/>
    </row>
    <row r="4" spans="1:7" x14ac:dyDescent="0.2">
      <c r="A4" s="124"/>
      <c r="B4" s="124"/>
      <c r="C4" s="124"/>
      <c r="D4" s="86"/>
      <c r="E4" s="85"/>
      <c r="F4" s="85"/>
    </row>
    <row r="5" spans="1:7" ht="38.25" x14ac:dyDescent="0.2">
      <c r="A5" s="87" t="s">
        <v>1</v>
      </c>
      <c r="B5" s="87" t="s">
        <v>12</v>
      </c>
      <c r="C5" s="87" t="s">
        <v>13</v>
      </c>
      <c r="D5" s="88" t="s">
        <v>14</v>
      </c>
      <c r="E5" s="88" t="s">
        <v>15</v>
      </c>
      <c r="F5" s="89" t="s">
        <v>16</v>
      </c>
      <c r="G5" s="119" t="s">
        <v>248</v>
      </c>
    </row>
    <row r="6" spans="1:7" x14ac:dyDescent="0.2">
      <c r="A6" s="90"/>
      <c r="B6" s="92" t="s">
        <v>4</v>
      </c>
      <c r="C6" s="92"/>
      <c r="D6" s="93"/>
      <c r="E6" s="94"/>
      <c r="F6" s="95"/>
      <c r="G6" s="120"/>
    </row>
    <row r="7" spans="1:7" x14ac:dyDescent="0.2">
      <c r="A7" s="90" t="s">
        <v>17</v>
      </c>
      <c r="B7" s="91" t="s">
        <v>18</v>
      </c>
      <c r="C7" s="92"/>
      <c r="D7" s="93"/>
      <c r="E7" s="94"/>
      <c r="F7" s="95"/>
      <c r="G7" s="120"/>
    </row>
    <row r="8" spans="1:7" x14ac:dyDescent="0.2">
      <c r="A8" s="96" t="s">
        <v>2</v>
      </c>
      <c r="B8" s="97" t="s">
        <v>166</v>
      </c>
      <c r="C8" s="98" t="s">
        <v>99</v>
      </c>
      <c r="D8" s="99">
        <v>11</v>
      </c>
      <c r="E8" s="100"/>
      <c r="F8" s="100">
        <f t="shared" ref="F8:F10" si="0">ROUND(D8*E8,2)</f>
        <v>0</v>
      </c>
      <c r="G8" s="121"/>
    </row>
    <row r="9" spans="1:7" x14ac:dyDescent="0.2">
      <c r="A9" s="96" t="s">
        <v>3</v>
      </c>
      <c r="B9" s="101" t="s">
        <v>167</v>
      </c>
      <c r="C9" s="98" t="s">
        <v>99</v>
      </c>
      <c r="D9" s="99">
        <v>213</v>
      </c>
      <c r="E9" s="100"/>
      <c r="F9" s="100">
        <f t="shared" si="0"/>
        <v>0</v>
      </c>
      <c r="G9" s="121"/>
    </row>
    <row r="10" spans="1:7" x14ac:dyDescent="0.2">
      <c r="A10" s="96" t="s">
        <v>5</v>
      </c>
      <c r="B10" s="101" t="s">
        <v>168</v>
      </c>
      <c r="C10" s="98" t="s">
        <v>99</v>
      </c>
      <c r="D10" s="99">
        <v>3</v>
      </c>
      <c r="E10" s="100"/>
      <c r="F10" s="100">
        <f t="shared" si="0"/>
        <v>0</v>
      </c>
      <c r="G10" s="121"/>
    </row>
    <row r="11" spans="1:7" x14ac:dyDescent="0.2">
      <c r="A11" s="90">
        <v>2</v>
      </c>
      <c r="B11" s="91" t="s">
        <v>241</v>
      </c>
      <c r="C11" s="92"/>
      <c r="D11" s="102"/>
      <c r="E11" s="94"/>
      <c r="F11" s="95"/>
      <c r="G11" s="95"/>
    </row>
    <row r="12" spans="1:7" ht="30.6" customHeight="1" x14ac:dyDescent="0.2">
      <c r="A12" s="115" t="s">
        <v>169</v>
      </c>
      <c r="B12" s="117" t="s">
        <v>170</v>
      </c>
      <c r="C12" s="116"/>
      <c r="D12" s="99"/>
      <c r="E12" s="100"/>
      <c r="F12" s="100"/>
      <c r="G12" s="122" t="s">
        <v>256</v>
      </c>
    </row>
    <row r="13" spans="1:7" ht="30.6" customHeight="1" x14ac:dyDescent="0.2">
      <c r="A13" s="115" t="s">
        <v>39</v>
      </c>
      <c r="B13" s="117" t="s">
        <v>244</v>
      </c>
      <c r="C13" s="116" t="s">
        <v>99</v>
      </c>
      <c r="D13" s="99">
        <v>1</v>
      </c>
      <c r="E13" s="100"/>
      <c r="F13" s="100">
        <f t="shared" ref="F13:F25" si="1">ROUND(D13*E13,2)</f>
        <v>0</v>
      </c>
      <c r="G13" s="121"/>
    </row>
    <row r="14" spans="1:7" ht="30.6" customHeight="1" x14ac:dyDescent="0.2">
      <c r="A14" s="115" t="s">
        <v>41</v>
      </c>
      <c r="B14" s="117" t="s">
        <v>245</v>
      </c>
      <c r="C14" s="116" t="s">
        <v>99</v>
      </c>
      <c r="D14" s="99">
        <v>1</v>
      </c>
      <c r="E14" s="100"/>
      <c r="F14" s="100">
        <f t="shared" si="1"/>
        <v>0</v>
      </c>
      <c r="G14" s="121"/>
    </row>
    <row r="15" spans="1:7" ht="30.6" customHeight="1" x14ac:dyDescent="0.2">
      <c r="A15" s="115" t="s">
        <v>43</v>
      </c>
      <c r="B15" s="117" t="s">
        <v>249</v>
      </c>
      <c r="C15" s="116" t="s">
        <v>99</v>
      </c>
      <c r="D15" s="99">
        <v>1</v>
      </c>
      <c r="E15" s="100"/>
      <c r="F15" s="100">
        <f t="shared" si="1"/>
        <v>0</v>
      </c>
      <c r="G15" s="121"/>
    </row>
    <row r="16" spans="1:7" ht="30.6" customHeight="1" x14ac:dyDescent="0.2">
      <c r="A16" s="115" t="s">
        <v>45</v>
      </c>
      <c r="B16" s="117" t="s">
        <v>246</v>
      </c>
      <c r="C16" s="116" t="s">
        <v>99</v>
      </c>
      <c r="D16" s="99">
        <v>1</v>
      </c>
      <c r="E16" s="100"/>
      <c r="F16" s="100">
        <f t="shared" si="1"/>
        <v>0</v>
      </c>
      <c r="G16" s="121"/>
    </row>
    <row r="17" spans="1:7" ht="30.6" customHeight="1" x14ac:dyDescent="0.2">
      <c r="A17" s="115" t="s">
        <v>47</v>
      </c>
      <c r="B17" s="117" t="s">
        <v>247</v>
      </c>
      <c r="C17" s="116" t="s">
        <v>99</v>
      </c>
      <c r="D17" s="99">
        <v>1</v>
      </c>
      <c r="E17" s="100"/>
      <c r="F17" s="100">
        <f t="shared" si="1"/>
        <v>0</v>
      </c>
      <c r="G17" s="121"/>
    </row>
    <row r="18" spans="1:7" ht="26.25" customHeight="1" x14ac:dyDescent="0.2">
      <c r="A18" s="96" t="s">
        <v>209</v>
      </c>
      <c r="B18" s="101" t="s">
        <v>171</v>
      </c>
      <c r="C18" s="98" t="s">
        <v>99</v>
      </c>
      <c r="D18" s="99"/>
      <c r="E18" s="100"/>
      <c r="F18" s="100"/>
      <c r="G18" s="122" t="s">
        <v>256</v>
      </c>
    </row>
    <row r="19" spans="1:7" ht="26.25" customHeight="1" x14ac:dyDescent="0.2">
      <c r="A19" s="96" t="s">
        <v>64</v>
      </c>
      <c r="B19" s="101" t="s">
        <v>250</v>
      </c>
      <c r="C19" s="98"/>
      <c r="D19" s="99">
        <v>1</v>
      </c>
      <c r="E19" s="100"/>
      <c r="F19" s="100">
        <f t="shared" si="1"/>
        <v>0</v>
      </c>
      <c r="G19" s="121"/>
    </row>
    <row r="20" spans="1:7" ht="26.25" customHeight="1" x14ac:dyDescent="0.2">
      <c r="A20" s="96" t="s">
        <v>66</v>
      </c>
      <c r="B20" s="101" t="s">
        <v>251</v>
      </c>
      <c r="C20" s="98"/>
      <c r="D20" s="99">
        <v>1</v>
      </c>
      <c r="E20" s="100"/>
      <c r="F20" s="100">
        <f t="shared" si="1"/>
        <v>0</v>
      </c>
      <c r="G20" s="121"/>
    </row>
    <row r="21" spans="1:7" ht="26.25" customHeight="1" x14ac:dyDescent="0.2">
      <c r="A21" s="96" t="s">
        <v>68</v>
      </c>
      <c r="B21" s="101" t="s">
        <v>252</v>
      </c>
      <c r="C21" s="98"/>
      <c r="D21" s="99">
        <v>1</v>
      </c>
      <c r="E21" s="100"/>
      <c r="F21" s="100">
        <f t="shared" si="1"/>
        <v>0</v>
      </c>
      <c r="G21" s="121"/>
    </row>
    <row r="22" spans="1:7" ht="26.25" customHeight="1" x14ac:dyDescent="0.2">
      <c r="A22" s="96" t="s">
        <v>70</v>
      </c>
      <c r="B22" s="101" t="s">
        <v>253</v>
      </c>
      <c r="C22" s="98"/>
      <c r="D22" s="99">
        <v>1</v>
      </c>
      <c r="E22" s="100"/>
      <c r="F22" s="100">
        <f t="shared" si="1"/>
        <v>0</v>
      </c>
      <c r="G22" s="121"/>
    </row>
    <row r="23" spans="1:7" ht="26.25" customHeight="1" x14ac:dyDescent="0.2">
      <c r="A23" s="96" t="s">
        <v>72</v>
      </c>
      <c r="B23" s="101" t="s">
        <v>254</v>
      </c>
      <c r="C23" s="98"/>
      <c r="D23" s="99">
        <v>1</v>
      </c>
      <c r="E23" s="100"/>
      <c r="F23" s="100">
        <f t="shared" si="1"/>
        <v>0</v>
      </c>
      <c r="G23" s="121"/>
    </row>
    <row r="24" spans="1:7" ht="26.25" customHeight="1" x14ac:dyDescent="0.2">
      <c r="A24" s="96" t="s">
        <v>74</v>
      </c>
      <c r="B24" s="101" t="s">
        <v>255</v>
      </c>
      <c r="C24" s="98"/>
      <c r="D24" s="99">
        <v>1</v>
      </c>
      <c r="E24" s="100"/>
      <c r="F24" s="100">
        <f t="shared" si="1"/>
        <v>0</v>
      </c>
      <c r="G24" s="121"/>
    </row>
    <row r="25" spans="1:7" ht="30" customHeight="1" x14ac:dyDescent="0.2">
      <c r="A25" s="96" t="s">
        <v>210</v>
      </c>
      <c r="B25" s="97" t="s">
        <v>172</v>
      </c>
      <c r="C25" s="98" t="s">
        <v>99</v>
      </c>
      <c r="D25" s="99">
        <v>1</v>
      </c>
      <c r="E25" s="100"/>
      <c r="F25" s="100">
        <f t="shared" si="1"/>
        <v>0</v>
      </c>
      <c r="G25" s="121" t="s">
        <v>257</v>
      </c>
    </row>
    <row r="26" spans="1:7" ht="38.25" x14ac:dyDescent="0.2">
      <c r="A26" s="96" t="s">
        <v>211</v>
      </c>
      <c r="B26" s="97" t="s">
        <v>173</v>
      </c>
      <c r="C26" s="98" t="s">
        <v>99</v>
      </c>
      <c r="D26" s="99">
        <v>1</v>
      </c>
      <c r="E26" s="100"/>
      <c r="F26" s="100">
        <f>ROUND(D26*E26,2)</f>
        <v>0</v>
      </c>
      <c r="G26" s="121"/>
    </row>
    <row r="27" spans="1:7" x14ac:dyDescent="0.2">
      <c r="A27" s="96" t="s">
        <v>212</v>
      </c>
      <c r="B27" s="97" t="s">
        <v>174</v>
      </c>
      <c r="C27" s="98" t="s">
        <v>102</v>
      </c>
      <c r="D27" s="99">
        <v>2190</v>
      </c>
      <c r="E27" s="100"/>
      <c r="F27" s="100">
        <f>ROUND(D27*E27,2)</f>
        <v>0</v>
      </c>
      <c r="G27" s="121"/>
    </row>
    <row r="28" spans="1:7" ht="25.5" x14ac:dyDescent="0.2">
      <c r="A28" s="96" t="s">
        <v>213</v>
      </c>
      <c r="B28" s="97" t="s">
        <v>177</v>
      </c>
      <c r="C28" s="98"/>
      <c r="D28" s="99"/>
      <c r="E28" s="100"/>
      <c r="F28" s="100"/>
      <c r="G28" s="123"/>
    </row>
    <row r="29" spans="1:7" x14ac:dyDescent="0.2">
      <c r="A29" s="96" t="s">
        <v>175</v>
      </c>
      <c r="B29" s="97" t="s">
        <v>178</v>
      </c>
      <c r="C29" s="98" t="s">
        <v>102</v>
      </c>
      <c r="D29" s="99">
        <v>30</v>
      </c>
      <c r="E29" s="100"/>
      <c r="F29" s="100">
        <f t="shared" ref="F29:F33" si="2">ROUND(D29*E29,2)</f>
        <v>0</v>
      </c>
      <c r="G29" s="121"/>
    </row>
    <row r="30" spans="1:7" x14ac:dyDescent="0.2">
      <c r="A30" s="96" t="s">
        <v>176</v>
      </c>
      <c r="B30" s="97" t="s">
        <v>181</v>
      </c>
      <c r="C30" s="98" t="s">
        <v>102</v>
      </c>
      <c r="D30" s="99">
        <v>15</v>
      </c>
      <c r="E30" s="100"/>
      <c r="F30" s="100">
        <f t="shared" si="2"/>
        <v>0</v>
      </c>
      <c r="G30" s="121"/>
    </row>
    <row r="31" spans="1:7" x14ac:dyDescent="0.2">
      <c r="A31" s="96" t="s">
        <v>179</v>
      </c>
      <c r="B31" s="97" t="s">
        <v>243</v>
      </c>
      <c r="C31" s="98" t="s">
        <v>102</v>
      </c>
      <c r="D31" s="99">
        <v>20</v>
      </c>
      <c r="E31" s="100"/>
      <c r="F31" s="100">
        <f t="shared" si="2"/>
        <v>0</v>
      </c>
      <c r="G31" s="121"/>
    </row>
    <row r="32" spans="1:7" x14ac:dyDescent="0.2">
      <c r="A32" s="96" t="s">
        <v>180</v>
      </c>
      <c r="B32" s="97" t="s">
        <v>182</v>
      </c>
      <c r="C32" s="98" t="s">
        <v>102</v>
      </c>
      <c r="D32" s="99">
        <v>36</v>
      </c>
      <c r="E32" s="100"/>
      <c r="F32" s="100">
        <f t="shared" si="2"/>
        <v>0</v>
      </c>
      <c r="G32" s="121"/>
    </row>
    <row r="33" spans="1:7" ht="25.5" x14ac:dyDescent="0.2">
      <c r="A33" s="96" t="s">
        <v>184</v>
      </c>
      <c r="B33" s="101" t="s">
        <v>183</v>
      </c>
      <c r="C33" s="98" t="s">
        <v>102</v>
      </c>
      <c r="D33" s="99">
        <v>2303</v>
      </c>
      <c r="E33" s="100"/>
      <c r="F33" s="100">
        <f t="shared" si="2"/>
        <v>0</v>
      </c>
      <c r="G33" s="121"/>
    </row>
    <row r="34" spans="1:7" ht="25.5" x14ac:dyDescent="0.2">
      <c r="A34" s="96" t="s">
        <v>185</v>
      </c>
      <c r="B34" s="101" t="s">
        <v>186</v>
      </c>
      <c r="C34" s="98" t="s">
        <v>102</v>
      </c>
      <c r="D34" s="99">
        <v>34</v>
      </c>
      <c r="E34" s="100"/>
      <c r="F34" s="100">
        <f t="shared" ref="F34:F40" si="3">ROUND(D34*E34,2)</f>
        <v>0</v>
      </c>
      <c r="G34" s="121"/>
    </row>
    <row r="35" spans="1:7" x14ac:dyDescent="0.2">
      <c r="A35" s="96" t="s">
        <v>196</v>
      </c>
      <c r="B35" s="101" t="s">
        <v>187</v>
      </c>
      <c r="C35" s="98"/>
      <c r="D35" s="99"/>
      <c r="E35" s="100"/>
      <c r="F35" s="100"/>
      <c r="G35" s="121"/>
    </row>
    <row r="36" spans="1:7" x14ac:dyDescent="0.2">
      <c r="A36" s="96" t="s">
        <v>214</v>
      </c>
      <c r="B36" s="101" t="s">
        <v>188</v>
      </c>
      <c r="C36" s="98" t="s">
        <v>99</v>
      </c>
      <c r="D36" s="99">
        <v>258</v>
      </c>
      <c r="E36" s="100"/>
      <c r="F36" s="100">
        <f t="shared" si="3"/>
        <v>0</v>
      </c>
      <c r="G36" s="121"/>
    </row>
    <row r="37" spans="1:7" ht="25.5" x14ac:dyDescent="0.2">
      <c r="A37" s="96" t="s">
        <v>215</v>
      </c>
      <c r="B37" s="101" t="s">
        <v>189</v>
      </c>
      <c r="C37" s="98" t="s">
        <v>99</v>
      </c>
      <c r="D37" s="99">
        <v>4</v>
      </c>
      <c r="E37" s="100"/>
      <c r="F37" s="100">
        <f t="shared" si="3"/>
        <v>0</v>
      </c>
      <c r="G37" s="121"/>
    </row>
    <row r="38" spans="1:7" ht="25.5" x14ac:dyDescent="0.2">
      <c r="A38" s="96" t="s">
        <v>216</v>
      </c>
      <c r="B38" s="101" t="s">
        <v>190</v>
      </c>
      <c r="C38" s="98" t="s">
        <v>99</v>
      </c>
      <c r="D38" s="99">
        <v>2</v>
      </c>
      <c r="E38" s="100"/>
      <c r="F38" s="100">
        <f t="shared" si="3"/>
        <v>0</v>
      </c>
      <c r="G38" s="121"/>
    </row>
    <row r="39" spans="1:7" x14ac:dyDescent="0.2">
      <c r="A39" s="96" t="s">
        <v>217</v>
      </c>
      <c r="B39" s="101" t="s">
        <v>191</v>
      </c>
      <c r="C39" s="98" t="s">
        <v>99</v>
      </c>
      <c r="D39" s="99">
        <v>6</v>
      </c>
      <c r="E39" s="100"/>
      <c r="F39" s="100">
        <f t="shared" si="3"/>
        <v>0</v>
      </c>
      <c r="G39" s="121"/>
    </row>
    <row r="40" spans="1:7" ht="25.5" x14ac:dyDescent="0.2">
      <c r="A40" s="96" t="s">
        <v>218</v>
      </c>
      <c r="B40" s="101" t="s">
        <v>192</v>
      </c>
      <c r="C40" s="98" t="s">
        <v>99</v>
      </c>
      <c r="D40" s="99">
        <v>23</v>
      </c>
      <c r="E40" s="100"/>
      <c r="F40" s="100">
        <f t="shared" si="3"/>
        <v>0</v>
      </c>
      <c r="G40" s="121"/>
    </row>
    <row r="41" spans="1:7" ht="25.5" x14ac:dyDescent="0.2">
      <c r="A41" s="96" t="s">
        <v>219</v>
      </c>
      <c r="B41" s="101" t="s">
        <v>193</v>
      </c>
      <c r="C41" s="98" t="s">
        <v>99</v>
      </c>
      <c r="D41" s="99">
        <v>106</v>
      </c>
      <c r="E41" s="100"/>
      <c r="F41" s="100">
        <f>ROUND(D41*E41,2)</f>
        <v>0</v>
      </c>
      <c r="G41" s="121"/>
    </row>
    <row r="42" spans="1:7" ht="25.5" x14ac:dyDescent="0.2">
      <c r="A42" s="96" t="s">
        <v>220</v>
      </c>
      <c r="B42" s="101" t="s">
        <v>194</v>
      </c>
      <c r="C42" s="98" t="s">
        <v>99</v>
      </c>
      <c r="D42" s="99">
        <v>18</v>
      </c>
      <c r="E42" s="100"/>
      <c r="F42" s="100">
        <f>ROUND(D42*E42,2)</f>
        <v>0</v>
      </c>
      <c r="G42" s="121"/>
    </row>
    <row r="43" spans="1:7" ht="25.5" x14ac:dyDescent="0.2">
      <c r="A43" s="96" t="s">
        <v>221</v>
      </c>
      <c r="B43" s="97" t="s">
        <v>195</v>
      </c>
      <c r="C43" s="98" t="s">
        <v>99</v>
      </c>
      <c r="D43" s="99">
        <v>63</v>
      </c>
      <c r="E43" s="100"/>
      <c r="F43" s="100">
        <f t="shared" ref="F43:F58" si="4">ROUND(D43*E43,2)</f>
        <v>0</v>
      </c>
      <c r="G43" s="121"/>
    </row>
    <row r="44" spans="1:7" ht="25.5" x14ac:dyDescent="0.2">
      <c r="A44" s="96" t="s">
        <v>222</v>
      </c>
      <c r="B44" s="97" t="s">
        <v>197</v>
      </c>
      <c r="C44" s="98" t="s">
        <v>99</v>
      </c>
      <c r="D44" s="99">
        <v>1</v>
      </c>
      <c r="E44" s="100"/>
      <c r="F44" s="100">
        <f t="shared" si="4"/>
        <v>0</v>
      </c>
      <c r="G44" s="121"/>
    </row>
    <row r="45" spans="1:7" ht="25.5" x14ac:dyDescent="0.2">
      <c r="A45" s="96" t="s">
        <v>223</v>
      </c>
      <c r="B45" s="97" t="s">
        <v>198</v>
      </c>
      <c r="C45" s="98" t="s">
        <v>102</v>
      </c>
      <c r="D45" s="99">
        <v>10</v>
      </c>
      <c r="E45" s="100"/>
      <c r="F45" s="100">
        <f t="shared" si="4"/>
        <v>0</v>
      </c>
      <c r="G45" s="121"/>
    </row>
    <row r="46" spans="1:7" x14ac:dyDescent="0.2">
      <c r="A46" s="96" t="s">
        <v>224</v>
      </c>
      <c r="B46" s="97" t="s">
        <v>199</v>
      </c>
      <c r="C46" s="98"/>
      <c r="D46" s="99"/>
      <c r="E46" s="100"/>
      <c r="F46" s="100"/>
      <c r="G46" s="121"/>
    </row>
    <row r="47" spans="1:7" x14ac:dyDescent="0.2">
      <c r="A47" s="96" t="s">
        <v>225</v>
      </c>
      <c r="B47" s="97" t="s">
        <v>200</v>
      </c>
      <c r="C47" s="98" t="s">
        <v>99</v>
      </c>
      <c r="D47" s="99">
        <v>3</v>
      </c>
      <c r="E47" s="100"/>
      <c r="F47" s="100">
        <f t="shared" si="4"/>
        <v>0</v>
      </c>
      <c r="G47" s="121"/>
    </row>
    <row r="48" spans="1:7" x14ac:dyDescent="0.2">
      <c r="A48" s="96" t="s">
        <v>226</v>
      </c>
      <c r="B48" s="97" t="s">
        <v>201</v>
      </c>
      <c r="C48" s="98" t="s">
        <v>99</v>
      </c>
      <c r="D48" s="99">
        <v>2</v>
      </c>
      <c r="E48" s="100"/>
      <c r="F48" s="100">
        <f t="shared" si="4"/>
        <v>0</v>
      </c>
      <c r="G48" s="121"/>
    </row>
    <row r="49" spans="1:7" ht="25.5" x14ac:dyDescent="0.2">
      <c r="A49" s="96" t="s">
        <v>227</v>
      </c>
      <c r="B49" s="97" t="s">
        <v>202</v>
      </c>
      <c r="C49" s="98" t="s">
        <v>102</v>
      </c>
      <c r="D49" s="99">
        <v>14</v>
      </c>
      <c r="E49" s="100"/>
      <c r="F49" s="100">
        <f t="shared" si="4"/>
        <v>0</v>
      </c>
      <c r="G49" s="121"/>
    </row>
    <row r="50" spans="1:7" ht="25.5" x14ac:dyDescent="0.2">
      <c r="A50" s="96" t="s">
        <v>228</v>
      </c>
      <c r="B50" s="97" t="s">
        <v>203</v>
      </c>
      <c r="C50" s="98" t="s">
        <v>99</v>
      </c>
      <c r="D50" s="99">
        <v>165</v>
      </c>
      <c r="E50" s="100"/>
      <c r="F50" s="100">
        <f t="shared" si="4"/>
        <v>0</v>
      </c>
      <c r="G50" s="121"/>
    </row>
    <row r="51" spans="1:7" x14ac:dyDescent="0.2">
      <c r="A51" s="96" t="s">
        <v>229</v>
      </c>
      <c r="B51" s="97" t="s">
        <v>204</v>
      </c>
      <c r="C51" s="98" t="s">
        <v>99</v>
      </c>
      <c r="D51" s="99">
        <v>10</v>
      </c>
      <c r="E51" s="100"/>
      <c r="F51" s="100">
        <f t="shared" si="4"/>
        <v>0</v>
      </c>
      <c r="G51" s="121"/>
    </row>
    <row r="52" spans="1:7" x14ac:dyDescent="0.2">
      <c r="A52" s="96" t="s">
        <v>230</v>
      </c>
      <c r="B52" s="97" t="s">
        <v>205</v>
      </c>
      <c r="C52" s="98" t="s">
        <v>99</v>
      </c>
      <c r="D52" s="99">
        <v>1</v>
      </c>
      <c r="E52" s="100"/>
      <c r="F52" s="100">
        <f t="shared" si="4"/>
        <v>0</v>
      </c>
      <c r="G52" s="121"/>
    </row>
    <row r="53" spans="1:7" ht="25.5" x14ac:dyDescent="0.2">
      <c r="A53" s="96" t="s">
        <v>231</v>
      </c>
      <c r="B53" s="97" t="s">
        <v>206</v>
      </c>
      <c r="C53" s="98" t="s">
        <v>102</v>
      </c>
      <c r="D53" s="99">
        <v>20</v>
      </c>
      <c r="E53" s="100"/>
      <c r="F53" s="100">
        <f t="shared" si="4"/>
        <v>0</v>
      </c>
      <c r="G53" s="121"/>
    </row>
    <row r="54" spans="1:7" x14ac:dyDescent="0.2">
      <c r="A54" s="96" t="s">
        <v>232</v>
      </c>
      <c r="B54" s="97" t="s">
        <v>207</v>
      </c>
      <c r="C54" s="98" t="s">
        <v>99</v>
      </c>
      <c r="D54" s="99">
        <v>8</v>
      </c>
      <c r="E54" s="100"/>
      <c r="F54" s="100">
        <f t="shared" si="4"/>
        <v>0</v>
      </c>
      <c r="G54" s="121"/>
    </row>
    <row r="55" spans="1:7" ht="25.5" x14ac:dyDescent="0.2">
      <c r="A55" s="96" t="s">
        <v>233</v>
      </c>
      <c r="B55" s="97" t="s">
        <v>208</v>
      </c>
      <c r="C55" s="98" t="s">
        <v>102</v>
      </c>
      <c r="D55" s="99">
        <v>5</v>
      </c>
      <c r="E55" s="100"/>
      <c r="F55" s="100">
        <f t="shared" si="4"/>
        <v>0</v>
      </c>
      <c r="G55" s="121"/>
    </row>
    <row r="56" spans="1:7" x14ac:dyDescent="0.2">
      <c r="A56" s="96" t="s">
        <v>234</v>
      </c>
      <c r="B56" s="97" t="s">
        <v>236</v>
      </c>
      <c r="C56" s="98" t="s">
        <v>99</v>
      </c>
      <c r="D56" s="99">
        <v>8</v>
      </c>
      <c r="E56" s="100"/>
      <c r="F56" s="100">
        <f t="shared" si="4"/>
        <v>0</v>
      </c>
      <c r="G56" s="121" t="s">
        <v>258</v>
      </c>
    </row>
    <row r="57" spans="1:7" ht="16.899999999999999" customHeight="1" x14ac:dyDescent="0.2">
      <c r="A57" s="96" t="s">
        <v>235</v>
      </c>
      <c r="B57" s="97" t="s">
        <v>238</v>
      </c>
      <c r="C57" s="98" t="s">
        <v>49</v>
      </c>
      <c r="D57" s="99">
        <v>1</v>
      </c>
      <c r="E57" s="100"/>
      <c r="F57" s="100">
        <f t="shared" si="4"/>
        <v>0</v>
      </c>
      <c r="G57" s="121"/>
    </row>
    <row r="58" spans="1:7" x14ac:dyDescent="0.2">
      <c r="A58" s="96" t="s">
        <v>237</v>
      </c>
      <c r="B58" s="101" t="s">
        <v>239</v>
      </c>
      <c r="C58" s="98" t="s">
        <v>240</v>
      </c>
      <c r="D58" s="99">
        <v>48</v>
      </c>
      <c r="E58" s="100"/>
      <c r="F58" s="100">
        <f t="shared" si="4"/>
        <v>0</v>
      </c>
      <c r="G58" s="121"/>
    </row>
    <row r="59" spans="1:7" x14ac:dyDescent="0.2">
      <c r="A59" s="103"/>
      <c r="B59" s="103" t="s">
        <v>7</v>
      </c>
      <c r="C59" s="104"/>
      <c r="D59" s="105"/>
      <c r="E59" s="106" t="s">
        <v>163</v>
      </c>
      <c r="F59" s="107">
        <f>SUBTOTAL(9,F6:F58)</f>
        <v>0</v>
      </c>
    </row>
    <row r="60" spans="1:7" x14ac:dyDescent="0.2">
      <c r="A60" s="108"/>
      <c r="B60" s="113" t="s">
        <v>8</v>
      </c>
      <c r="C60" s="109"/>
      <c r="D60" s="110"/>
      <c r="E60" s="111"/>
      <c r="F60" s="112">
        <f>SUM(F59:F59)</f>
        <v>0</v>
      </c>
    </row>
    <row r="61" spans="1:7" x14ac:dyDescent="0.2">
      <c r="A61" s="108"/>
      <c r="B61" s="108" t="s">
        <v>242</v>
      </c>
      <c r="C61" s="109"/>
      <c r="D61" s="110"/>
      <c r="E61" s="111"/>
      <c r="F61" s="112">
        <f>F60*0.2</f>
        <v>0</v>
      </c>
    </row>
    <row r="62" spans="1:7" x14ac:dyDescent="0.2">
      <c r="A62" s="90"/>
      <c r="B62" s="90" t="s">
        <v>9</v>
      </c>
      <c r="C62" s="92"/>
      <c r="D62" s="102"/>
      <c r="E62" s="94"/>
      <c r="F62" s="95">
        <f>SUM(F60:F61)</f>
        <v>0</v>
      </c>
    </row>
    <row r="63" spans="1:7" x14ac:dyDescent="0.2">
      <c r="B63" s="8"/>
    </row>
    <row r="64" spans="1:7" x14ac:dyDescent="0.2">
      <c r="A64" s="31"/>
      <c r="B64" s="83"/>
    </row>
    <row r="65" spans="1:7" x14ac:dyDescent="0.2">
      <c r="A65" s="25"/>
      <c r="B65" s="9" t="s">
        <v>261</v>
      </c>
      <c r="C65" s="132" t="s">
        <v>262</v>
      </c>
      <c r="D65" s="127"/>
      <c r="E65" s="127"/>
      <c r="F65" s="127"/>
      <c r="G65" s="127"/>
    </row>
    <row r="66" spans="1:7" x14ac:dyDescent="0.2">
      <c r="A66" s="25"/>
      <c r="C66" s="127"/>
      <c r="D66" s="127"/>
      <c r="E66" s="127"/>
      <c r="F66" s="127"/>
      <c r="G66" s="127"/>
    </row>
    <row r="67" spans="1:7" ht="78" customHeight="1" x14ac:dyDescent="0.2">
      <c r="A67" s="25"/>
      <c r="C67" s="127"/>
      <c r="D67" s="127"/>
      <c r="E67" s="127"/>
      <c r="F67" s="127"/>
      <c r="G67" s="127"/>
    </row>
    <row r="68" spans="1:7" x14ac:dyDescent="0.2">
      <c r="A68" s="25"/>
    </row>
  </sheetData>
  <mergeCells count="5">
    <mergeCell ref="C65:G67"/>
    <mergeCell ref="A4:C4"/>
    <mergeCell ref="B3:F3"/>
    <mergeCell ref="B2:F2"/>
    <mergeCell ref="B1:F1"/>
  </mergeCells>
  <phoneticPr fontId="0" type="noConversion"/>
  <printOptions horizontalCentered="1"/>
  <pageMargins left="0.94488188976377963" right="0.55118110236220474" top="0.43307086614173229" bottom="0.31496062992125984" header="0.23622047244094491" footer="0.15748031496062992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zoomScaleSheetLayoutView="100" workbookViewId="0">
      <selection activeCell="A6" sqref="A6:F44"/>
    </sheetView>
  </sheetViews>
  <sheetFormatPr defaultColWidth="9.140625" defaultRowHeight="16.5" x14ac:dyDescent="0.2"/>
  <cols>
    <col min="1" max="1" width="7.5703125" style="1" customWidth="1"/>
    <col min="2" max="2" width="55.5703125" style="1" customWidth="1"/>
    <col min="3" max="3" width="9" style="1" customWidth="1"/>
    <col min="4" max="4" width="10.7109375" style="1" customWidth="1"/>
    <col min="5" max="5" width="13.5703125" style="1" customWidth="1"/>
    <col min="6" max="6" width="21.85546875" style="1" customWidth="1"/>
    <col min="7" max="7" width="9.140625" style="1"/>
    <col min="8" max="8" width="11.7109375" style="1" bestFit="1" customWidth="1"/>
    <col min="9" max="16384" width="9.140625" style="1"/>
  </cols>
  <sheetData>
    <row r="1" spans="1:6" x14ac:dyDescent="0.2">
      <c r="A1" s="8" t="s">
        <v>0</v>
      </c>
      <c r="B1" s="8"/>
      <c r="C1" s="8"/>
      <c r="D1" s="8"/>
      <c r="E1" s="8"/>
      <c r="F1" s="8"/>
    </row>
    <row r="2" spans="1:6" x14ac:dyDescent="0.2">
      <c r="A2" s="10" t="s">
        <v>10</v>
      </c>
      <c r="B2" s="7"/>
      <c r="C2" s="7"/>
    </row>
    <row r="3" spans="1:6" x14ac:dyDescent="0.2">
      <c r="D3" s="11"/>
    </row>
    <row r="4" spans="1:6" x14ac:dyDescent="0.2">
      <c r="A4" s="130" t="s">
        <v>11</v>
      </c>
      <c r="B4" s="130"/>
      <c r="C4" s="130"/>
      <c r="D4" s="130"/>
      <c r="E4" s="130"/>
      <c r="F4" s="130"/>
    </row>
    <row r="6" spans="1:6" ht="33" x14ac:dyDescent="0.2">
      <c r="A6" s="28" t="s">
        <v>1</v>
      </c>
      <c r="B6" s="28" t="s">
        <v>12</v>
      </c>
      <c r="C6" s="28" t="s">
        <v>13</v>
      </c>
      <c r="D6" s="19" t="s">
        <v>14</v>
      </c>
      <c r="E6" s="19" t="s">
        <v>15</v>
      </c>
      <c r="F6" s="29" t="s">
        <v>16</v>
      </c>
    </row>
    <row r="7" spans="1:6" x14ac:dyDescent="0.2">
      <c r="A7" s="20" t="s">
        <v>17</v>
      </c>
      <c r="B7" s="21" t="s">
        <v>18</v>
      </c>
      <c r="C7" s="22"/>
      <c r="D7" s="27"/>
      <c r="E7" s="23"/>
      <c r="F7" s="24">
        <f>SUBTOTAL(9,F8:F15)</f>
        <v>4088.0299999999997</v>
      </c>
    </row>
    <row r="8" spans="1:6" ht="33" x14ac:dyDescent="0.2">
      <c r="A8" s="70" t="s">
        <v>2</v>
      </c>
      <c r="B8" s="71" t="s">
        <v>19</v>
      </c>
      <c r="C8" s="72" t="s">
        <v>20</v>
      </c>
      <c r="D8" s="73">
        <v>45</v>
      </c>
      <c r="E8" s="74">
        <v>8.61</v>
      </c>
      <c r="F8" s="74">
        <f t="shared" ref="F8:F10" si="0">ROUND(D8*E8,2)</f>
        <v>387.45</v>
      </c>
    </row>
    <row r="9" spans="1:6" x14ac:dyDescent="0.2">
      <c r="A9" s="70" t="s">
        <v>3</v>
      </c>
      <c r="B9" s="75" t="s">
        <v>21</v>
      </c>
      <c r="C9" s="72" t="s">
        <v>22</v>
      </c>
      <c r="D9" s="76">
        <v>1</v>
      </c>
      <c r="E9" s="74">
        <v>60.18</v>
      </c>
      <c r="F9" s="74">
        <f t="shared" si="0"/>
        <v>60.18</v>
      </c>
    </row>
    <row r="10" spans="1:6" x14ac:dyDescent="0.2">
      <c r="A10" s="70" t="s">
        <v>5</v>
      </c>
      <c r="B10" s="75" t="s">
        <v>23</v>
      </c>
      <c r="C10" s="72" t="s">
        <v>22</v>
      </c>
      <c r="D10" s="76">
        <v>1</v>
      </c>
      <c r="E10" s="74">
        <v>40.119999999999997</v>
      </c>
      <c r="F10" s="74">
        <f t="shared" si="0"/>
        <v>40.119999999999997</v>
      </c>
    </row>
    <row r="11" spans="1:6" x14ac:dyDescent="0.2">
      <c r="A11" s="70" t="s">
        <v>24</v>
      </c>
      <c r="B11" s="71" t="s">
        <v>25</v>
      </c>
      <c r="C11" s="72" t="s">
        <v>26</v>
      </c>
      <c r="D11" s="76">
        <v>16</v>
      </c>
      <c r="E11" s="74">
        <v>22.66</v>
      </c>
      <c r="F11" s="74">
        <f t="shared" ref="F11" si="1">ROUND(D11*E11,2)</f>
        <v>362.56</v>
      </c>
    </row>
    <row r="12" spans="1:6" x14ac:dyDescent="0.2">
      <c r="A12" s="70" t="s">
        <v>27</v>
      </c>
      <c r="B12" s="71" t="s">
        <v>28</v>
      </c>
      <c r="C12" s="72" t="s">
        <v>20</v>
      </c>
      <c r="D12" s="76">
        <v>25.3</v>
      </c>
      <c r="E12" s="74">
        <v>9.32</v>
      </c>
      <c r="F12" s="74">
        <f t="shared" ref="F12:F13" si="2">ROUND(D12*E12,2)</f>
        <v>235.8</v>
      </c>
    </row>
    <row r="13" spans="1:6" x14ac:dyDescent="0.2">
      <c r="A13" s="70" t="s">
        <v>29</v>
      </c>
      <c r="B13" s="71" t="s">
        <v>30</v>
      </c>
      <c r="C13" s="72" t="s">
        <v>20</v>
      </c>
      <c r="D13" s="76">
        <v>92</v>
      </c>
      <c r="E13" s="74">
        <v>5.31</v>
      </c>
      <c r="F13" s="74">
        <f t="shared" si="2"/>
        <v>488.52</v>
      </c>
    </row>
    <row r="14" spans="1:6" x14ac:dyDescent="0.2">
      <c r="A14" s="70" t="s">
        <v>31</v>
      </c>
      <c r="B14" s="71" t="s">
        <v>32</v>
      </c>
      <c r="C14" s="72" t="s">
        <v>33</v>
      </c>
      <c r="D14" s="76">
        <v>20</v>
      </c>
      <c r="E14" s="74">
        <v>66.67</v>
      </c>
      <c r="F14" s="74">
        <f t="shared" ref="F14:F15" si="3">ROUND(D14*E14,2)</f>
        <v>1333.4</v>
      </c>
    </row>
    <row r="15" spans="1:6" x14ac:dyDescent="0.2">
      <c r="A15" s="70" t="s">
        <v>34</v>
      </c>
      <c r="B15" s="71" t="s">
        <v>35</v>
      </c>
      <c r="C15" s="72" t="s">
        <v>33</v>
      </c>
      <c r="D15" s="76">
        <v>20</v>
      </c>
      <c r="E15" s="74">
        <v>59</v>
      </c>
      <c r="F15" s="74">
        <f t="shared" si="3"/>
        <v>1180</v>
      </c>
    </row>
    <row r="16" spans="1:6" x14ac:dyDescent="0.2">
      <c r="A16" s="20">
        <v>2</v>
      </c>
      <c r="B16" s="21" t="s">
        <v>36</v>
      </c>
      <c r="C16" s="22"/>
      <c r="D16" s="26"/>
      <c r="E16" s="23"/>
      <c r="F16" s="24"/>
    </row>
    <row r="17" spans="1:6" x14ac:dyDescent="0.2">
      <c r="A17" s="20" t="s">
        <v>37</v>
      </c>
      <c r="B17" s="21" t="s">
        <v>38</v>
      </c>
      <c r="C17" s="22"/>
      <c r="D17" s="26"/>
      <c r="E17" s="23"/>
      <c r="F17" s="24">
        <f>SUBTOTAL(9,F18:F28)</f>
        <v>18375.980000000003</v>
      </c>
    </row>
    <row r="18" spans="1:6" ht="33" x14ac:dyDescent="0.2">
      <c r="A18" s="70" t="s">
        <v>39</v>
      </c>
      <c r="B18" s="75" t="s">
        <v>40</v>
      </c>
      <c r="C18" s="72" t="s">
        <v>20</v>
      </c>
      <c r="D18" s="76">
        <v>45</v>
      </c>
      <c r="E18" s="74">
        <v>5.33</v>
      </c>
      <c r="F18" s="74">
        <f t="shared" ref="F18" si="4">ROUND(D18*E18,2)</f>
        <v>239.85</v>
      </c>
    </row>
    <row r="19" spans="1:6" x14ac:dyDescent="0.2">
      <c r="A19" s="70" t="s">
        <v>41</v>
      </c>
      <c r="B19" s="75" t="s">
        <v>42</v>
      </c>
      <c r="C19" s="72" t="s">
        <v>20</v>
      </c>
      <c r="D19" s="76">
        <v>45</v>
      </c>
      <c r="E19" s="74">
        <v>36.700000000000003</v>
      </c>
      <c r="F19" s="74">
        <f t="shared" ref="F19:F20" si="5">ROUND(D19*E19,2)</f>
        <v>1651.5</v>
      </c>
    </row>
    <row r="20" spans="1:6" x14ac:dyDescent="0.2">
      <c r="A20" s="70" t="s">
        <v>43</v>
      </c>
      <c r="B20" s="71" t="s">
        <v>44</v>
      </c>
      <c r="C20" s="72" t="s">
        <v>20</v>
      </c>
      <c r="D20" s="76">
        <v>8</v>
      </c>
      <c r="E20" s="74">
        <v>79.53</v>
      </c>
      <c r="F20" s="74">
        <f t="shared" si="5"/>
        <v>636.24</v>
      </c>
    </row>
    <row r="21" spans="1:6" x14ac:dyDescent="0.2">
      <c r="A21" s="70" t="s">
        <v>45</v>
      </c>
      <c r="B21" s="71" t="s">
        <v>46</v>
      </c>
      <c r="C21" s="72" t="s">
        <v>20</v>
      </c>
      <c r="D21" s="76">
        <v>20</v>
      </c>
      <c r="E21" s="74">
        <v>53.34</v>
      </c>
      <c r="F21" s="74">
        <f>ROUND(D21*E21,2)</f>
        <v>1066.8</v>
      </c>
    </row>
    <row r="22" spans="1:6" x14ac:dyDescent="0.2">
      <c r="A22" s="70" t="s">
        <v>47</v>
      </c>
      <c r="B22" s="71" t="s">
        <v>48</v>
      </c>
      <c r="C22" s="72" t="s">
        <v>49</v>
      </c>
      <c r="D22" s="76">
        <v>15</v>
      </c>
      <c r="E22" s="74">
        <v>53.34</v>
      </c>
      <c r="F22" s="74">
        <f>ROUND(D22*E22,2)</f>
        <v>800.1</v>
      </c>
    </row>
    <row r="23" spans="1:6" ht="33" x14ac:dyDescent="0.2">
      <c r="A23" s="70" t="s">
        <v>50</v>
      </c>
      <c r="B23" s="71" t="s">
        <v>51</v>
      </c>
      <c r="C23" s="72" t="s">
        <v>20</v>
      </c>
      <c r="D23" s="76">
        <v>32</v>
      </c>
      <c r="E23" s="74">
        <v>118</v>
      </c>
      <c r="F23" s="74">
        <f t="shared" ref="F23:F24" si="6">ROUND(D23*E23,2)</f>
        <v>3776</v>
      </c>
    </row>
    <row r="24" spans="1:6" x14ac:dyDescent="0.2">
      <c r="A24" s="70" t="s">
        <v>52</v>
      </c>
      <c r="B24" s="71" t="s">
        <v>53</v>
      </c>
      <c r="C24" s="72" t="s">
        <v>49</v>
      </c>
      <c r="D24" s="76">
        <v>30</v>
      </c>
      <c r="E24" s="74">
        <v>141.6</v>
      </c>
      <c r="F24" s="74">
        <f t="shared" si="6"/>
        <v>4248</v>
      </c>
    </row>
    <row r="25" spans="1:6" x14ac:dyDescent="0.2">
      <c r="A25" s="70" t="s">
        <v>54</v>
      </c>
      <c r="B25" s="77" t="s">
        <v>55</v>
      </c>
      <c r="C25" s="72" t="s">
        <v>20</v>
      </c>
      <c r="D25" s="76">
        <v>109</v>
      </c>
      <c r="E25" s="74">
        <v>15.89</v>
      </c>
      <c r="F25" s="74">
        <f t="shared" ref="F25:F28" si="7">ROUND(D25*E25,2)</f>
        <v>1732.01</v>
      </c>
    </row>
    <row r="26" spans="1:6" x14ac:dyDescent="0.2">
      <c r="A26" s="70" t="s">
        <v>56</v>
      </c>
      <c r="B26" s="75" t="s">
        <v>57</v>
      </c>
      <c r="C26" s="72" t="s">
        <v>20</v>
      </c>
      <c r="D26" s="76">
        <v>109</v>
      </c>
      <c r="E26" s="74">
        <v>16.02</v>
      </c>
      <c r="F26" s="74">
        <f t="shared" si="7"/>
        <v>1746.18</v>
      </c>
    </row>
    <row r="27" spans="1:6" x14ac:dyDescent="0.2">
      <c r="A27" s="70" t="s">
        <v>58</v>
      </c>
      <c r="B27" s="75" t="s">
        <v>59</v>
      </c>
      <c r="C27" s="72" t="s">
        <v>26</v>
      </c>
      <c r="D27" s="76">
        <v>30</v>
      </c>
      <c r="E27" s="74">
        <v>33.28</v>
      </c>
      <c r="F27" s="74">
        <f t="shared" ref="F27" si="8">ROUND(D27*E27,2)</f>
        <v>998.4</v>
      </c>
    </row>
    <row r="28" spans="1:6" ht="33" x14ac:dyDescent="0.2">
      <c r="A28" s="70" t="s">
        <v>60</v>
      </c>
      <c r="B28" s="75" t="s">
        <v>61</v>
      </c>
      <c r="C28" s="72" t="s">
        <v>49</v>
      </c>
      <c r="D28" s="76">
        <v>1</v>
      </c>
      <c r="E28" s="74">
        <v>1480.9</v>
      </c>
      <c r="F28" s="74">
        <f t="shared" si="7"/>
        <v>1480.9</v>
      </c>
    </row>
    <row r="29" spans="1:6" x14ac:dyDescent="0.2">
      <c r="A29" s="20" t="s">
        <v>62</v>
      </c>
      <c r="B29" s="21" t="s">
        <v>63</v>
      </c>
      <c r="C29" s="22"/>
      <c r="D29" s="26"/>
      <c r="E29" s="23"/>
      <c r="F29" s="24">
        <f>SUBTOTAL(9,F30:F43)</f>
        <v>55353.41</v>
      </c>
    </row>
    <row r="30" spans="1:6" ht="45" customHeight="1" x14ac:dyDescent="0.2">
      <c r="A30" s="70" t="s">
        <v>64</v>
      </c>
      <c r="B30" s="75" t="s">
        <v>65</v>
      </c>
      <c r="C30" s="72" t="s">
        <v>20</v>
      </c>
      <c r="D30" s="76">
        <v>28.8</v>
      </c>
      <c r="E30" s="74">
        <v>118.7</v>
      </c>
      <c r="F30" s="74">
        <f t="shared" ref="F30" si="9">ROUND(D30*E30,2)</f>
        <v>3418.56</v>
      </c>
    </row>
    <row r="31" spans="1:6" x14ac:dyDescent="0.2">
      <c r="A31" s="70" t="s">
        <v>66</v>
      </c>
      <c r="B31" s="75" t="s">
        <v>67</v>
      </c>
      <c r="C31" s="72" t="s">
        <v>26</v>
      </c>
      <c r="D31" s="76">
        <v>5</v>
      </c>
      <c r="E31" s="74">
        <v>33.700000000000003</v>
      </c>
      <c r="F31" s="74">
        <f t="shared" ref="F31:F32" si="10">ROUND(D31*E31,2)</f>
        <v>168.5</v>
      </c>
    </row>
    <row r="32" spans="1:6" ht="56.25" customHeight="1" x14ac:dyDescent="0.2">
      <c r="A32" s="70" t="s">
        <v>68</v>
      </c>
      <c r="B32" s="75" t="s">
        <v>69</v>
      </c>
      <c r="C32" s="72" t="s">
        <v>20</v>
      </c>
      <c r="D32" s="76">
        <v>280</v>
      </c>
      <c r="E32" s="74">
        <v>58.53</v>
      </c>
      <c r="F32" s="74">
        <f t="shared" si="10"/>
        <v>16388.400000000001</v>
      </c>
    </row>
    <row r="33" spans="1:8" ht="33" x14ac:dyDescent="0.2">
      <c r="A33" s="70" t="s">
        <v>70</v>
      </c>
      <c r="B33" s="77" t="s">
        <v>71</v>
      </c>
      <c r="C33" s="72" t="s">
        <v>26</v>
      </c>
      <c r="D33" s="76">
        <v>75</v>
      </c>
      <c r="E33" s="74">
        <v>33.159999999999997</v>
      </c>
      <c r="F33" s="74">
        <f t="shared" ref="F33:F34" si="11">ROUND(D33*E33,2)</f>
        <v>2487</v>
      </c>
    </row>
    <row r="34" spans="1:8" x14ac:dyDescent="0.2">
      <c r="A34" s="70" t="s">
        <v>72</v>
      </c>
      <c r="B34" s="75" t="s">
        <v>73</v>
      </c>
      <c r="C34" s="72" t="s">
        <v>26</v>
      </c>
      <c r="D34" s="76">
        <v>68</v>
      </c>
      <c r="E34" s="74">
        <v>8.5399999999999991</v>
      </c>
      <c r="F34" s="74">
        <f t="shared" si="11"/>
        <v>580.72</v>
      </c>
    </row>
    <row r="35" spans="1:8" x14ac:dyDescent="0.2">
      <c r="A35" s="70" t="s">
        <v>74</v>
      </c>
      <c r="B35" s="77" t="s">
        <v>75</v>
      </c>
      <c r="C35" s="72" t="s">
        <v>20</v>
      </c>
      <c r="D35" s="76">
        <v>337</v>
      </c>
      <c r="E35" s="74">
        <v>15.89</v>
      </c>
      <c r="F35" s="74">
        <f t="shared" ref="F35" si="12">ROUND(D35*E35,2)</f>
        <v>5354.93</v>
      </c>
    </row>
    <row r="36" spans="1:8" x14ac:dyDescent="0.2">
      <c r="A36" s="70" t="s">
        <v>76</v>
      </c>
      <c r="B36" s="75" t="s">
        <v>77</v>
      </c>
      <c r="C36" s="72" t="s">
        <v>20</v>
      </c>
      <c r="D36" s="76">
        <v>337</v>
      </c>
      <c r="E36" s="74">
        <v>16.02</v>
      </c>
      <c r="F36" s="74">
        <f t="shared" ref="F36" si="13">ROUND(D36*E36,2)</f>
        <v>5398.74</v>
      </c>
    </row>
    <row r="37" spans="1:8" x14ac:dyDescent="0.2">
      <c r="A37" s="70" t="s">
        <v>78</v>
      </c>
      <c r="B37" s="75" t="s">
        <v>79</v>
      </c>
      <c r="C37" s="72" t="s">
        <v>20</v>
      </c>
      <c r="D37" s="76">
        <v>164.38</v>
      </c>
      <c r="E37" s="74">
        <v>49.09</v>
      </c>
      <c r="F37" s="74">
        <f>ROUND(D37*E37,2)</f>
        <v>8069.41</v>
      </c>
    </row>
    <row r="38" spans="1:8" ht="33" x14ac:dyDescent="0.2">
      <c r="A38" s="70" t="s">
        <v>80</v>
      </c>
      <c r="B38" s="75" t="s">
        <v>81</v>
      </c>
      <c r="C38" s="72" t="s">
        <v>26</v>
      </c>
      <c r="D38" s="76">
        <v>19.5</v>
      </c>
      <c r="E38" s="74">
        <v>46.26</v>
      </c>
      <c r="F38" s="74">
        <f>ROUND(D38*E38,2)</f>
        <v>902.07</v>
      </c>
    </row>
    <row r="39" spans="1:8" x14ac:dyDescent="0.2">
      <c r="A39" s="70" t="s">
        <v>82</v>
      </c>
      <c r="B39" s="71" t="s">
        <v>83</v>
      </c>
      <c r="C39" s="72" t="s">
        <v>20</v>
      </c>
      <c r="D39" s="76">
        <v>25</v>
      </c>
      <c r="E39" s="74">
        <v>33.28</v>
      </c>
      <c r="F39" s="74">
        <f t="shared" ref="F39:F40" si="14">ROUND(D39*E39,2)</f>
        <v>832</v>
      </c>
    </row>
    <row r="40" spans="1:8" ht="36" customHeight="1" x14ac:dyDescent="0.2">
      <c r="A40" s="70" t="s">
        <v>84</v>
      </c>
      <c r="B40" s="71" t="s">
        <v>85</v>
      </c>
      <c r="C40" s="72" t="s">
        <v>20</v>
      </c>
      <c r="D40" s="76">
        <v>141.38</v>
      </c>
      <c r="E40" s="74">
        <v>57.58</v>
      </c>
      <c r="F40" s="74">
        <f t="shared" si="14"/>
        <v>8140.66</v>
      </c>
    </row>
    <row r="41" spans="1:8" ht="20.25" customHeight="1" x14ac:dyDescent="0.2">
      <c r="A41" s="70" t="s">
        <v>86</v>
      </c>
      <c r="B41" s="71" t="s">
        <v>87</v>
      </c>
      <c r="C41" s="72" t="s">
        <v>26</v>
      </c>
      <c r="D41" s="76">
        <v>72</v>
      </c>
      <c r="E41" s="74">
        <v>21.59</v>
      </c>
      <c r="F41" s="74">
        <f t="shared" ref="F41" si="15">ROUND(D41*E41,2)</f>
        <v>1554.48</v>
      </c>
    </row>
    <row r="42" spans="1:8" ht="20.25" customHeight="1" x14ac:dyDescent="0.2">
      <c r="A42" s="70" t="s">
        <v>88</v>
      </c>
      <c r="B42" s="71" t="s">
        <v>89</v>
      </c>
      <c r="C42" s="72" t="s">
        <v>26</v>
      </c>
      <c r="D42" s="76">
        <v>19.5</v>
      </c>
      <c r="E42" s="74">
        <v>42.36</v>
      </c>
      <c r="F42" s="74">
        <f>ROUND(D42*E42,2)</f>
        <v>826.02</v>
      </c>
    </row>
    <row r="43" spans="1:8" ht="33" x14ac:dyDescent="0.2">
      <c r="A43" s="70" t="s">
        <v>90</v>
      </c>
      <c r="B43" s="75" t="s">
        <v>91</v>
      </c>
      <c r="C43" s="72" t="s">
        <v>49</v>
      </c>
      <c r="D43" s="76">
        <v>2</v>
      </c>
      <c r="E43" s="45">
        <v>615.96</v>
      </c>
      <c r="F43" s="74">
        <f>ROUND(D43*E43,2)</f>
        <v>1231.92</v>
      </c>
    </row>
    <row r="44" spans="1:8" x14ac:dyDescent="0.2">
      <c r="A44" s="17"/>
      <c r="B44" s="16" t="s">
        <v>92</v>
      </c>
      <c r="C44" s="12"/>
      <c r="D44" s="13"/>
      <c r="E44" s="14"/>
      <c r="F44" s="15">
        <f>SUBTOTAL(9,F7:F43)</f>
        <v>77817.42</v>
      </c>
      <c r="H44" s="18"/>
    </row>
    <row r="45" spans="1:8" x14ac:dyDescent="0.3">
      <c r="A45" s="2"/>
      <c r="B45" s="3"/>
      <c r="C45" s="4"/>
      <c r="D45" s="5"/>
      <c r="E45" s="5"/>
      <c r="F45" s="6"/>
    </row>
    <row r="48" spans="1:8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</sheetData>
  <mergeCells count="1">
    <mergeCell ref="A4:F4"/>
  </mergeCells>
  <conditionalFormatting sqref="E8:E15">
    <cfRule type="cellIs" dxfId="8" priority="56" stopIfTrue="1" operator="equal">
      <formula>0</formula>
    </cfRule>
  </conditionalFormatting>
  <conditionalFormatting sqref="E18:E28">
    <cfRule type="cellIs" dxfId="7" priority="1" stopIfTrue="1" operator="equal">
      <formula>0</formula>
    </cfRule>
  </conditionalFormatting>
  <conditionalFormatting sqref="E30:E43">
    <cfRule type="cellIs" dxfId="6" priority="2" stopIfTrue="1" operator="equal">
      <formula>0</formula>
    </cfRule>
  </conditionalFormatting>
  <pageMargins left="0.78740157480314965" right="0.39370078740157483" top="0.78740157480314965" bottom="0.78740157480314965" header="0.31496062992125984" footer="0.31496062992125984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100" zoomScaleSheetLayoutView="100" workbookViewId="0">
      <selection activeCell="A7" sqref="A7:F40"/>
    </sheetView>
  </sheetViews>
  <sheetFormatPr defaultColWidth="9.140625" defaultRowHeight="16.5" x14ac:dyDescent="0.2"/>
  <cols>
    <col min="1" max="1" width="6.42578125" style="30" customWidth="1"/>
    <col min="2" max="2" width="53.140625" style="30" customWidth="1"/>
    <col min="3" max="3" width="9" style="30" customWidth="1"/>
    <col min="4" max="4" width="11.85546875" style="30" customWidth="1"/>
    <col min="5" max="5" width="13.5703125" style="30" customWidth="1"/>
    <col min="6" max="6" width="19.5703125" style="30" customWidth="1"/>
    <col min="7" max="7" width="9.140625" style="30"/>
    <col min="8" max="8" width="11.7109375" style="30" bestFit="1" customWidth="1"/>
    <col min="9" max="16384" width="9.140625" style="30"/>
  </cols>
  <sheetData>
    <row r="1" spans="1:6" x14ac:dyDescent="0.2">
      <c r="A1" s="33" t="s">
        <v>0</v>
      </c>
      <c r="B1" s="33"/>
      <c r="C1" s="33"/>
      <c r="D1" s="33"/>
      <c r="E1" s="33"/>
      <c r="F1" s="33"/>
    </row>
    <row r="2" spans="1:6" x14ac:dyDescent="0.2">
      <c r="A2" s="31" t="s">
        <v>93</v>
      </c>
      <c r="B2" s="32"/>
      <c r="C2" s="32"/>
    </row>
    <row r="3" spans="1:6" x14ac:dyDescent="0.2">
      <c r="D3" s="34"/>
    </row>
    <row r="4" spans="1:6" x14ac:dyDescent="0.2">
      <c r="A4" s="131" t="s">
        <v>11</v>
      </c>
      <c r="B4" s="131"/>
      <c r="C4" s="131"/>
      <c r="D4" s="131"/>
      <c r="E4" s="131"/>
      <c r="F4" s="131"/>
    </row>
    <row r="6" spans="1:6" ht="33" x14ac:dyDescent="0.2">
      <c r="A6" s="35" t="s">
        <v>1</v>
      </c>
      <c r="B6" s="35" t="s">
        <v>12</v>
      </c>
      <c r="C6" s="35" t="s">
        <v>13</v>
      </c>
      <c r="D6" s="36" t="s">
        <v>14</v>
      </c>
      <c r="E6" s="36" t="s">
        <v>15</v>
      </c>
      <c r="F6" s="37" t="s">
        <v>16</v>
      </c>
    </row>
    <row r="7" spans="1:6" x14ac:dyDescent="0.2">
      <c r="A7" s="38" t="s">
        <v>17</v>
      </c>
      <c r="B7" s="39" t="s">
        <v>18</v>
      </c>
      <c r="C7" s="40"/>
      <c r="D7" s="41"/>
      <c r="E7" s="42"/>
      <c r="F7" s="43">
        <f>SUBTOTAL(9,F8:F9)</f>
        <v>1029.5999999999999</v>
      </c>
    </row>
    <row r="8" spans="1:6" ht="33" x14ac:dyDescent="0.2">
      <c r="A8" s="44" t="s">
        <v>2</v>
      </c>
      <c r="B8" s="78" t="s">
        <v>94</v>
      </c>
      <c r="C8" s="79" t="s">
        <v>95</v>
      </c>
      <c r="D8" s="80">
        <v>1</v>
      </c>
      <c r="E8" s="45">
        <v>93.6</v>
      </c>
      <c r="F8" s="45">
        <f t="shared" ref="F8" si="0">ROUND(D8*E8,2)</f>
        <v>93.6</v>
      </c>
    </row>
    <row r="9" spans="1:6" ht="33" x14ac:dyDescent="0.2">
      <c r="A9" s="44" t="s">
        <v>3</v>
      </c>
      <c r="B9" s="78" t="s">
        <v>96</v>
      </c>
      <c r="C9" s="79" t="s">
        <v>95</v>
      </c>
      <c r="D9" s="80">
        <v>1</v>
      </c>
      <c r="E9" s="45">
        <v>936</v>
      </c>
      <c r="F9" s="45">
        <f t="shared" ref="F9" si="1">ROUND(D9*E9,2)</f>
        <v>936</v>
      </c>
    </row>
    <row r="10" spans="1:6" x14ac:dyDescent="0.2">
      <c r="A10" s="38" t="s">
        <v>97</v>
      </c>
      <c r="B10" s="46" t="s">
        <v>36</v>
      </c>
      <c r="C10" s="40"/>
      <c r="D10" s="41"/>
      <c r="E10" s="42"/>
      <c r="F10" s="43"/>
    </row>
    <row r="11" spans="1:6" x14ac:dyDescent="0.2">
      <c r="A11" s="47" t="s">
        <v>37</v>
      </c>
      <c r="B11" s="48" t="s">
        <v>38</v>
      </c>
      <c r="C11" s="49"/>
      <c r="D11" s="50"/>
      <c r="E11" s="51"/>
      <c r="F11" s="52">
        <f>SUBTOTAL(9,F12:F15)</f>
        <v>2242.54</v>
      </c>
    </row>
    <row r="12" spans="1:6" x14ac:dyDescent="0.2">
      <c r="A12" s="44" t="s">
        <v>39</v>
      </c>
      <c r="B12" s="81" t="s">
        <v>98</v>
      </c>
      <c r="C12" s="82" t="s">
        <v>99</v>
      </c>
      <c r="D12" s="82">
        <v>4</v>
      </c>
      <c r="E12" s="45">
        <v>73.06</v>
      </c>
      <c r="F12" s="45">
        <f t="shared" ref="F12:F14" si="2">ROUND(D12*E12,2)</f>
        <v>292.24</v>
      </c>
    </row>
    <row r="13" spans="1:6" x14ac:dyDescent="0.2">
      <c r="A13" s="44" t="s">
        <v>41</v>
      </c>
      <c r="B13" s="81" t="s">
        <v>100</v>
      </c>
      <c r="C13" s="82" t="s">
        <v>99</v>
      </c>
      <c r="D13" s="82">
        <v>1</v>
      </c>
      <c r="E13" s="45">
        <v>58.5</v>
      </c>
      <c r="F13" s="45">
        <f t="shared" si="2"/>
        <v>58.5</v>
      </c>
    </row>
    <row r="14" spans="1:6" x14ac:dyDescent="0.2">
      <c r="A14" s="44" t="s">
        <v>43</v>
      </c>
      <c r="B14" s="81" t="s">
        <v>101</v>
      </c>
      <c r="C14" s="82" t="s">
        <v>102</v>
      </c>
      <c r="D14" s="82">
        <v>40</v>
      </c>
      <c r="E14" s="45">
        <v>3.42</v>
      </c>
      <c r="F14" s="45">
        <f t="shared" si="2"/>
        <v>136.80000000000001</v>
      </c>
    </row>
    <row r="15" spans="1:6" x14ac:dyDescent="0.2">
      <c r="A15" s="44" t="s">
        <v>45</v>
      </c>
      <c r="B15" s="81" t="s">
        <v>103</v>
      </c>
      <c r="C15" s="82" t="s">
        <v>104</v>
      </c>
      <c r="D15" s="82">
        <v>1</v>
      </c>
      <c r="E15" s="45">
        <v>1755</v>
      </c>
      <c r="F15" s="45">
        <f>ROUND(D15*E15,2)</f>
        <v>1755</v>
      </c>
    </row>
    <row r="16" spans="1:6" x14ac:dyDescent="0.2">
      <c r="A16" s="47" t="s">
        <v>62</v>
      </c>
      <c r="B16" s="48" t="s">
        <v>63</v>
      </c>
      <c r="C16" s="49"/>
      <c r="D16" s="50"/>
      <c r="E16" s="51"/>
      <c r="F16" s="52">
        <f>SUBTOTAL(9,F17:F39)</f>
        <v>26480.390000000007</v>
      </c>
    </row>
    <row r="17" spans="1:6" ht="24.75" customHeight="1" x14ac:dyDescent="0.2">
      <c r="A17" s="44" t="s">
        <v>64</v>
      </c>
      <c r="B17" s="81" t="s">
        <v>105</v>
      </c>
      <c r="C17" s="82" t="s">
        <v>102</v>
      </c>
      <c r="D17" s="82">
        <v>270</v>
      </c>
      <c r="E17" s="45">
        <v>3.94</v>
      </c>
      <c r="F17" s="45">
        <f t="shared" ref="F17:F39" si="3">ROUND(D17*E17,2)</f>
        <v>1063.8</v>
      </c>
    </row>
    <row r="18" spans="1:6" x14ac:dyDescent="0.2">
      <c r="A18" s="44" t="s">
        <v>66</v>
      </c>
      <c r="B18" s="81" t="s">
        <v>106</v>
      </c>
      <c r="C18" s="82" t="s">
        <v>102</v>
      </c>
      <c r="D18" s="82">
        <v>200</v>
      </c>
      <c r="E18" s="45">
        <v>4.59</v>
      </c>
      <c r="F18" s="45">
        <f t="shared" si="3"/>
        <v>918</v>
      </c>
    </row>
    <row r="19" spans="1:6" x14ac:dyDescent="0.2">
      <c r="A19" s="44" t="s">
        <v>68</v>
      </c>
      <c r="B19" s="81" t="s">
        <v>107</v>
      </c>
      <c r="C19" s="82" t="s">
        <v>99</v>
      </c>
      <c r="D19" s="82">
        <v>1</v>
      </c>
      <c r="E19" s="45">
        <v>2340</v>
      </c>
      <c r="F19" s="45">
        <f t="shared" si="3"/>
        <v>2340</v>
      </c>
    </row>
    <row r="20" spans="1:6" x14ac:dyDescent="0.2">
      <c r="A20" s="44" t="s">
        <v>70</v>
      </c>
      <c r="B20" s="81" t="s">
        <v>108</v>
      </c>
      <c r="C20" s="82" t="s">
        <v>102</v>
      </c>
      <c r="D20" s="82">
        <v>400</v>
      </c>
      <c r="E20" s="45">
        <v>3.42</v>
      </c>
      <c r="F20" s="45">
        <f t="shared" si="3"/>
        <v>1368</v>
      </c>
    </row>
    <row r="21" spans="1:6" x14ac:dyDescent="0.2">
      <c r="A21" s="44" t="s">
        <v>72</v>
      </c>
      <c r="B21" s="81" t="s">
        <v>109</v>
      </c>
      <c r="C21" s="82" t="s">
        <v>99</v>
      </c>
      <c r="D21" s="82">
        <v>1</v>
      </c>
      <c r="E21" s="45">
        <v>2340</v>
      </c>
      <c r="F21" s="45">
        <f t="shared" si="3"/>
        <v>2340</v>
      </c>
    </row>
    <row r="22" spans="1:6" x14ac:dyDescent="0.2">
      <c r="A22" s="44" t="s">
        <v>74</v>
      </c>
      <c r="B22" s="81" t="s">
        <v>110</v>
      </c>
      <c r="C22" s="82" t="s">
        <v>99</v>
      </c>
      <c r="D22" s="82">
        <v>46</v>
      </c>
      <c r="E22" s="45">
        <v>9.07</v>
      </c>
      <c r="F22" s="45">
        <f t="shared" si="3"/>
        <v>417.22</v>
      </c>
    </row>
    <row r="23" spans="1:6" x14ac:dyDescent="0.2">
      <c r="A23" s="44" t="s">
        <v>76</v>
      </c>
      <c r="B23" s="81" t="s">
        <v>111</v>
      </c>
      <c r="C23" s="82" t="s">
        <v>99</v>
      </c>
      <c r="D23" s="82">
        <v>40</v>
      </c>
      <c r="E23" s="45">
        <v>17.23</v>
      </c>
      <c r="F23" s="45">
        <f t="shared" si="3"/>
        <v>689.2</v>
      </c>
    </row>
    <row r="24" spans="1:6" ht="15" customHeight="1" x14ac:dyDescent="0.2">
      <c r="A24" s="44" t="s">
        <v>78</v>
      </c>
      <c r="B24" s="81" t="s">
        <v>112</v>
      </c>
      <c r="C24" s="82" t="s">
        <v>99</v>
      </c>
      <c r="D24" s="82">
        <v>4</v>
      </c>
      <c r="E24" s="45">
        <v>17.059999999999999</v>
      </c>
      <c r="F24" s="45">
        <f t="shared" si="3"/>
        <v>68.239999999999995</v>
      </c>
    </row>
    <row r="25" spans="1:6" x14ac:dyDescent="0.2">
      <c r="A25" s="44" t="s">
        <v>80</v>
      </c>
      <c r="B25" s="81" t="s">
        <v>113</v>
      </c>
      <c r="C25" s="82" t="s">
        <v>99</v>
      </c>
      <c r="D25" s="82">
        <v>10</v>
      </c>
      <c r="E25" s="45">
        <v>32.31</v>
      </c>
      <c r="F25" s="45">
        <f t="shared" si="3"/>
        <v>323.10000000000002</v>
      </c>
    </row>
    <row r="26" spans="1:6" x14ac:dyDescent="0.2">
      <c r="A26" s="44" t="s">
        <v>114</v>
      </c>
      <c r="B26" s="81" t="s">
        <v>115</v>
      </c>
      <c r="C26" s="82" t="s">
        <v>104</v>
      </c>
      <c r="D26" s="82">
        <v>1</v>
      </c>
      <c r="E26" s="45">
        <v>147.41999999999999</v>
      </c>
      <c r="F26" s="45">
        <f t="shared" si="3"/>
        <v>147.41999999999999</v>
      </c>
    </row>
    <row r="27" spans="1:6" x14ac:dyDescent="0.2">
      <c r="A27" s="44" t="s">
        <v>116</v>
      </c>
      <c r="B27" s="81" t="s">
        <v>117</v>
      </c>
      <c r="C27" s="82" t="s">
        <v>99</v>
      </c>
      <c r="D27" s="82">
        <v>1</v>
      </c>
      <c r="E27" s="45">
        <v>4680</v>
      </c>
      <c r="F27" s="45">
        <f t="shared" si="3"/>
        <v>4680</v>
      </c>
    </row>
    <row r="28" spans="1:6" ht="33" x14ac:dyDescent="0.2">
      <c r="A28" s="44" t="s">
        <v>82</v>
      </c>
      <c r="B28" s="81" t="s">
        <v>118</v>
      </c>
      <c r="C28" s="82" t="s">
        <v>99</v>
      </c>
      <c r="D28" s="82">
        <v>24</v>
      </c>
      <c r="E28" s="45">
        <v>117.57</v>
      </c>
      <c r="F28" s="45">
        <f t="shared" si="3"/>
        <v>2821.68</v>
      </c>
    </row>
    <row r="29" spans="1:6" ht="33" x14ac:dyDescent="0.2">
      <c r="A29" s="44" t="s">
        <v>84</v>
      </c>
      <c r="B29" s="81" t="s">
        <v>119</v>
      </c>
      <c r="C29" s="82" t="s">
        <v>104</v>
      </c>
      <c r="D29" s="82">
        <v>1</v>
      </c>
      <c r="E29" s="45">
        <v>4914</v>
      </c>
      <c r="F29" s="45">
        <f t="shared" si="3"/>
        <v>4914</v>
      </c>
    </row>
    <row r="30" spans="1:6" x14ac:dyDescent="0.2">
      <c r="A30" s="44" t="s">
        <v>86</v>
      </c>
      <c r="B30" s="81" t="s">
        <v>120</v>
      </c>
      <c r="C30" s="82" t="s">
        <v>102</v>
      </c>
      <c r="D30" s="82">
        <v>200</v>
      </c>
      <c r="E30" s="45">
        <v>7.19</v>
      </c>
      <c r="F30" s="45">
        <f t="shared" si="3"/>
        <v>1438</v>
      </c>
    </row>
    <row r="31" spans="1:6" x14ac:dyDescent="0.2">
      <c r="A31" s="44" t="s">
        <v>88</v>
      </c>
      <c r="B31" s="81" t="s">
        <v>121</v>
      </c>
      <c r="C31" s="82" t="s">
        <v>99</v>
      </c>
      <c r="D31" s="82">
        <v>20</v>
      </c>
      <c r="E31" s="45">
        <v>20.27</v>
      </c>
      <c r="F31" s="45">
        <f t="shared" si="3"/>
        <v>405.4</v>
      </c>
    </row>
    <row r="32" spans="1:6" x14ac:dyDescent="0.2">
      <c r="A32" s="44" t="s">
        <v>90</v>
      </c>
      <c r="B32" s="81" t="s">
        <v>122</v>
      </c>
      <c r="C32" s="82" t="s">
        <v>104</v>
      </c>
      <c r="D32" s="82">
        <v>1</v>
      </c>
      <c r="E32" s="45">
        <v>181.9</v>
      </c>
      <c r="F32" s="45">
        <f t="shared" si="3"/>
        <v>181.9</v>
      </c>
    </row>
    <row r="33" spans="1:8" x14ac:dyDescent="0.2">
      <c r="A33" s="44" t="s">
        <v>123</v>
      </c>
      <c r="B33" s="81" t="s">
        <v>124</v>
      </c>
      <c r="C33" s="82" t="s">
        <v>99</v>
      </c>
      <c r="D33" s="82">
        <v>1</v>
      </c>
      <c r="E33" s="45">
        <v>240.4</v>
      </c>
      <c r="F33" s="45">
        <f t="shared" si="3"/>
        <v>240.4</v>
      </c>
    </row>
    <row r="34" spans="1:8" x14ac:dyDescent="0.2">
      <c r="A34" s="44" t="s">
        <v>125</v>
      </c>
      <c r="B34" s="81" t="s">
        <v>126</v>
      </c>
      <c r="C34" s="82" t="s">
        <v>102</v>
      </c>
      <c r="D34" s="82">
        <v>67</v>
      </c>
      <c r="E34" s="45">
        <v>16.489999999999998</v>
      </c>
      <c r="F34" s="45">
        <f t="shared" si="3"/>
        <v>1104.83</v>
      </c>
    </row>
    <row r="35" spans="1:8" x14ac:dyDescent="0.2">
      <c r="A35" s="44" t="s">
        <v>127</v>
      </c>
      <c r="B35" s="81" t="s">
        <v>128</v>
      </c>
      <c r="C35" s="82" t="s">
        <v>102</v>
      </c>
      <c r="D35" s="82">
        <v>10</v>
      </c>
      <c r="E35" s="45">
        <v>9.2100000000000009</v>
      </c>
      <c r="F35" s="45">
        <f t="shared" si="3"/>
        <v>92.1</v>
      </c>
    </row>
    <row r="36" spans="1:8" x14ac:dyDescent="0.2">
      <c r="A36" s="44" t="s">
        <v>129</v>
      </c>
      <c r="B36" s="81" t="s">
        <v>130</v>
      </c>
      <c r="C36" s="82" t="s">
        <v>99</v>
      </c>
      <c r="D36" s="82">
        <v>10</v>
      </c>
      <c r="E36" s="45">
        <v>14.74</v>
      </c>
      <c r="F36" s="45">
        <f t="shared" si="3"/>
        <v>147.4</v>
      </c>
    </row>
    <row r="37" spans="1:8" x14ac:dyDescent="0.2">
      <c r="A37" s="44" t="s">
        <v>131</v>
      </c>
      <c r="B37" s="81" t="s">
        <v>132</v>
      </c>
      <c r="C37" s="82" t="s">
        <v>104</v>
      </c>
      <c r="D37" s="82">
        <v>1</v>
      </c>
      <c r="E37" s="45">
        <v>298.89999999999998</v>
      </c>
      <c r="F37" s="45">
        <f t="shared" si="3"/>
        <v>298.89999999999998</v>
      </c>
    </row>
    <row r="38" spans="1:8" x14ac:dyDescent="0.2">
      <c r="A38" s="44" t="s">
        <v>133</v>
      </c>
      <c r="B38" s="81" t="s">
        <v>134</v>
      </c>
      <c r="C38" s="82" t="s">
        <v>99</v>
      </c>
      <c r="D38" s="82">
        <v>1</v>
      </c>
      <c r="E38" s="45">
        <v>181.9</v>
      </c>
      <c r="F38" s="45">
        <f t="shared" si="3"/>
        <v>181.9</v>
      </c>
    </row>
    <row r="39" spans="1:8" x14ac:dyDescent="0.2">
      <c r="A39" s="44" t="s">
        <v>135</v>
      </c>
      <c r="B39" s="81" t="s">
        <v>136</v>
      </c>
      <c r="C39" s="82" t="s">
        <v>99</v>
      </c>
      <c r="D39" s="82">
        <v>1</v>
      </c>
      <c r="E39" s="45">
        <v>298.89999999999998</v>
      </c>
      <c r="F39" s="45">
        <f t="shared" si="3"/>
        <v>298.89999999999998</v>
      </c>
    </row>
    <row r="40" spans="1:8" x14ac:dyDescent="0.2">
      <c r="A40" s="38"/>
      <c r="B40" s="46" t="s">
        <v>137</v>
      </c>
      <c r="C40" s="40"/>
      <c r="D40" s="41"/>
      <c r="E40" s="42"/>
      <c r="F40" s="53">
        <f>SUBTOTAL(9,F7:F39)</f>
        <v>29752.530000000006</v>
      </c>
      <c r="H40" s="69"/>
    </row>
  </sheetData>
  <mergeCells count="1">
    <mergeCell ref="A4:F4"/>
  </mergeCells>
  <conditionalFormatting sqref="E8:E9">
    <cfRule type="cellIs" dxfId="5" priority="2" stopIfTrue="1" operator="equal">
      <formula>0</formula>
    </cfRule>
  </conditionalFormatting>
  <conditionalFormatting sqref="E12:E15">
    <cfRule type="cellIs" dxfId="4" priority="1" stopIfTrue="1" operator="equal">
      <formula>0</formula>
    </cfRule>
  </conditionalFormatting>
  <conditionalFormatting sqref="E17:E39">
    <cfRule type="cellIs" dxfId="3" priority="3" stopIfTrue="1" operator="equal">
      <formula>0</formula>
    </cfRule>
  </conditionalFormatting>
  <pageMargins left="0.78740157480314965" right="0.39370078740157483" top="0.78740157480314965" bottom="0.78740157480314965" header="0.31496062992125984" footer="0.31496062992125984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7" zoomScaleNormal="100" zoomScaleSheetLayoutView="100" workbookViewId="0">
      <selection activeCell="B25" sqref="B25"/>
    </sheetView>
  </sheetViews>
  <sheetFormatPr defaultColWidth="9.140625" defaultRowHeight="16.5" x14ac:dyDescent="0.2"/>
  <cols>
    <col min="1" max="1" width="6.42578125" style="30" customWidth="1"/>
    <col min="2" max="2" width="53.140625" style="30" customWidth="1"/>
    <col min="3" max="3" width="9" style="30" customWidth="1"/>
    <col min="4" max="4" width="11.85546875" style="30" customWidth="1"/>
    <col min="5" max="5" width="13.5703125" style="30" customWidth="1"/>
    <col min="6" max="6" width="19.5703125" style="30" customWidth="1"/>
    <col min="7" max="7" width="9.140625" style="30"/>
    <col min="8" max="8" width="11.7109375" style="30" bestFit="1" customWidth="1"/>
    <col min="9" max="16384" width="9.140625" style="30"/>
  </cols>
  <sheetData>
    <row r="1" spans="1:6" x14ac:dyDescent="0.2">
      <c r="A1" s="33" t="s">
        <v>0</v>
      </c>
      <c r="B1" s="33"/>
      <c r="C1" s="33"/>
      <c r="D1" s="33"/>
      <c r="E1" s="33"/>
      <c r="F1" s="33"/>
    </row>
    <row r="2" spans="1:6" x14ac:dyDescent="0.2">
      <c r="A2" s="31" t="s">
        <v>138</v>
      </c>
      <c r="B2" s="32"/>
      <c r="C2" s="32"/>
    </row>
    <row r="3" spans="1:6" x14ac:dyDescent="0.2">
      <c r="D3" s="34"/>
    </row>
    <row r="4" spans="1:6" x14ac:dyDescent="0.2">
      <c r="A4" s="131" t="s">
        <v>11</v>
      </c>
      <c r="B4" s="131"/>
      <c r="C4" s="131"/>
      <c r="D4" s="131"/>
      <c r="E4" s="131"/>
      <c r="F4" s="131"/>
    </row>
    <row r="6" spans="1:6" ht="33" x14ac:dyDescent="0.2">
      <c r="A6" s="35" t="s">
        <v>1</v>
      </c>
      <c r="B6" s="35" t="s">
        <v>12</v>
      </c>
      <c r="C6" s="35" t="s">
        <v>13</v>
      </c>
      <c r="D6" s="36" t="s">
        <v>14</v>
      </c>
      <c r="E6" s="36" t="s">
        <v>15</v>
      </c>
      <c r="F6" s="37" t="s">
        <v>16</v>
      </c>
    </row>
    <row r="7" spans="1:6" x14ac:dyDescent="0.2">
      <c r="A7" s="54" t="s">
        <v>17</v>
      </c>
      <c r="B7" s="39" t="s">
        <v>18</v>
      </c>
      <c r="C7" s="40"/>
      <c r="D7" s="41"/>
      <c r="E7" s="42"/>
      <c r="F7" s="43">
        <f>SUBTOTAL(9,F8:F10)</f>
        <v>1848.6000000000001</v>
      </c>
    </row>
    <row r="8" spans="1:6" x14ac:dyDescent="0.2">
      <c r="A8" s="44" t="s">
        <v>2</v>
      </c>
      <c r="B8" s="55" t="s">
        <v>139</v>
      </c>
      <c r="C8" s="56" t="s">
        <v>99</v>
      </c>
      <c r="D8" s="57">
        <v>1</v>
      </c>
      <c r="E8" s="45">
        <v>70.2</v>
      </c>
      <c r="F8" s="45">
        <f t="shared" ref="F8" si="0">ROUND(D8*E8,2)</f>
        <v>70.2</v>
      </c>
    </row>
    <row r="9" spans="1:6" ht="31.5" x14ac:dyDescent="0.2">
      <c r="A9" s="44" t="s">
        <v>3</v>
      </c>
      <c r="B9" s="55" t="s">
        <v>140</v>
      </c>
      <c r="C9" s="56" t="s">
        <v>99</v>
      </c>
      <c r="D9" s="57">
        <v>4</v>
      </c>
      <c r="E9" s="45">
        <v>175.5</v>
      </c>
      <c r="F9" s="45">
        <f t="shared" ref="F9:F10" si="1">ROUND(D9*E9,2)</f>
        <v>702</v>
      </c>
    </row>
    <row r="10" spans="1:6" ht="31.5" x14ac:dyDescent="0.2">
      <c r="A10" s="44" t="s">
        <v>5</v>
      </c>
      <c r="B10" s="55" t="s">
        <v>141</v>
      </c>
      <c r="C10" s="56" t="s">
        <v>99</v>
      </c>
      <c r="D10" s="57">
        <v>4</v>
      </c>
      <c r="E10" s="45">
        <v>269.10000000000002</v>
      </c>
      <c r="F10" s="45">
        <f t="shared" si="1"/>
        <v>1076.4000000000001</v>
      </c>
    </row>
    <row r="11" spans="1:6" x14ac:dyDescent="0.2">
      <c r="A11" s="38" t="s">
        <v>97</v>
      </c>
      <c r="B11" s="46" t="s">
        <v>142</v>
      </c>
      <c r="C11" s="40"/>
      <c r="D11" s="41"/>
      <c r="E11" s="42"/>
      <c r="F11" s="43">
        <f>SUBTOTAL(9,F12:F16)</f>
        <v>14160.039999999999</v>
      </c>
    </row>
    <row r="12" spans="1:6" x14ac:dyDescent="0.2">
      <c r="A12" s="44" t="s">
        <v>37</v>
      </c>
      <c r="B12" s="55" t="s">
        <v>143</v>
      </c>
      <c r="C12" s="56" t="s">
        <v>99</v>
      </c>
      <c r="D12" s="57">
        <v>110</v>
      </c>
      <c r="E12" s="45">
        <v>25.04</v>
      </c>
      <c r="F12" s="45">
        <f t="shared" ref="F12" si="2">ROUND(D12*E12,2)</f>
        <v>2754.4</v>
      </c>
    </row>
    <row r="13" spans="1:6" ht="31.5" x14ac:dyDescent="0.2">
      <c r="A13" s="44" t="s">
        <v>62</v>
      </c>
      <c r="B13" s="55" t="s">
        <v>144</v>
      </c>
      <c r="C13" s="56" t="s">
        <v>99</v>
      </c>
      <c r="D13" s="57">
        <v>4</v>
      </c>
      <c r="E13" s="45">
        <v>89.86</v>
      </c>
      <c r="F13" s="45">
        <f t="shared" ref="F13:F14" si="3">ROUND(D13*E13,2)</f>
        <v>359.44</v>
      </c>
    </row>
    <row r="14" spans="1:6" ht="31.5" x14ac:dyDescent="0.2">
      <c r="A14" s="44" t="s">
        <v>145</v>
      </c>
      <c r="B14" s="55" t="s">
        <v>146</v>
      </c>
      <c r="C14" s="56" t="s">
        <v>99</v>
      </c>
      <c r="D14" s="57">
        <v>4</v>
      </c>
      <c r="E14" s="45">
        <v>24.92</v>
      </c>
      <c r="F14" s="45">
        <f t="shared" si="3"/>
        <v>99.68</v>
      </c>
    </row>
    <row r="15" spans="1:6" ht="47.25" x14ac:dyDescent="0.2">
      <c r="A15" s="44" t="s">
        <v>147</v>
      </c>
      <c r="B15" s="55" t="s">
        <v>148</v>
      </c>
      <c r="C15" s="56" t="s">
        <v>99</v>
      </c>
      <c r="D15" s="57">
        <v>2</v>
      </c>
      <c r="E15" s="45">
        <v>1776.06</v>
      </c>
      <c r="F15" s="45">
        <f t="shared" ref="F15" si="4">ROUND(D15*E15,2)</f>
        <v>3552.12</v>
      </c>
    </row>
    <row r="16" spans="1:6" ht="47.25" x14ac:dyDescent="0.2">
      <c r="A16" s="44" t="s">
        <v>149</v>
      </c>
      <c r="B16" s="55" t="s">
        <v>150</v>
      </c>
      <c r="C16" s="56" t="s">
        <v>99</v>
      </c>
      <c r="D16" s="57">
        <v>2</v>
      </c>
      <c r="E16" s="45">
        <v>3697.2</v>
      </c>
      <c r="F16" s="45">
        <f t="shared" ref="F16" si="5">ROUND(D16*E16,2)</f>
        <v>7394.4</v>
      </c>
    </row>
    <row r="17" spans="1:8" x14ac:dyDescent="0.2">
      <c r="A17" s="38" t="s">
        <v>151</v>
      </c>
      <c r="B17" s="46" t="s">
        <v>152</v>
      </c>
      <c r="C17" s="40"/>
      <c r="D17" s="41"/>
      <c r="E17" s="42"/>
      <c r="F17" s="43">
        <f>SUBTOTAL(9,F18:F22)</f>
        <v>2644.2000000000003</v>
      </c>
    </row>
    <row r="18" spans="1:8" ht="31.5" x14ac:dyDescent="0.2">
      <c r="A18" s="44" t="s">
        <v>153</v>
      </c>
      <c r="B18" s="55" t="s">
        <v>154</v>
      </c>
      <c r="C18" s="56" t="s">
        <v>99</v>
      </c>
      <c r="D18" s="57">
        <v>4</v>
      </c>
      <c r="E18" s="45">
        <v>163.80000000000001</v>
      </c>
      <c r="F18" s="45">
        <f t="shared" ref="F18" si="6">ROUND(D18*E18,2)</f>
        <v>655.20000000000005</v>
      </c>
    </row>
    <row r="19" spans="1:8" ht="47.25" x14ac:dyDescent="0.2">
      <c r="A19" s="44" t="s">
        <v>155</v>
      </c>
      <c r="B19" s="55" t="s">
        <v>156</v>
      </c>
      <c r="C19" s="56" t="s">
        <v>99</v>
      </c>
      <c r="D19" s="57">
        <v>2</v>
      </c>
      <c r="E19" s="45">
        <v>374.4</v>
      </c>
      <c r="F19" s="45">
        <f t="shared" ref="F19:F22" si="7">ROUND(D19*E19,2)</f>
        <v>748.8</v>
      </c>
    </row>
    <row r="20" spans="1:8" ht="47.25" x14ac:dyDescent="0.2">
      <c r="A20" s="44" t="s">
        <v>157</v>
      </c>
      <c r="B20" s="55" t="s">
        <v>158</v>
      </c>
      <c r="C20" s="56" t="s">
        <v>99</v>
      </c>
      <c r="D20" s="57">
        <v>2</v>
      </c>
      <c r="E20" s="45">
        <v>421.2</v>
      </c>
      <c r="F20" s="45">
        <f t="shared" si="7"/>
        <v>842.4</v>
      </c>
    </row>
    <row r="21" spans="1:8" ht="31.5" x14ac:dyDescent="0.2">
      <c r="A21" s="44" t="s">
        <v>159</v>
      </c>
      <c r="B21" s="55" t="s">
        <v>160</v>
      </c>
      <c r="C21" s="56" t="s">
        <v>99</v>
      </c>
      <c r="D21" s="57">
        <v>1</v>
      </c>
      <c r="E21" s="45">
        <v>117</v>
      </c>
      <c r="F21" s="45">
        <f t="shared" si="7"/>
        <v>117</v>
      </c>
    </row>
    <row r="22" spans="1:8" x14ac:dyDescent="0.2">
      <c r="A22" s="44" t="s">
        <v>161</v>
      </c>
      <c r="B22" s="55" t="s">
        <v>162</v>
      </c>
      <c r="C22" s="56" t="s">
        <v>99</v>
      </c>
      <c r="D22" s="57">
        <v>4</v>
      </c>
      <c r="E22" s="45">
        <v>70.2</v>
      </c>
      <c r="F22" s="45">
        <f t="shared" si="7"/>
        <v>280.8</v>
      </c>
    </row>
    <row r="23" spans="1:8" x14ac:dyDescent="0.2">
      <c r="A23" s="58"/>
      <c r="B23" s="59" t="s">
        <v>6</v>
      </c>
      <c r="C23" s="60"/>
      <c r="D23" s="61"/>
      <c r="E23" s="62"/>
      <c r="F23" s="63">
        <f>SUBTOTAL(9,F7:F22)</f>
        <v>18652.84</v>
      </c>
      <c r="H23" s="69"/>
    </row>
    <row r="24" spans="1:8" x14ac:dyDescent="0.3">
      <c r="A24" s="64"/>
      <c r="B24" s="65"/>
      <c r="C24" s="66"/>
      <c r="D24" s="67"/>
      <c r="E24" s="67"/>
      <c r="F24" s="68"/>
    </row>
    <row r="25" spans="1:8" x14ac:dyDescent="0.2">
      <c r="F25" s="69"/>
    </row>
    <row r="27" spans="1:8" x14ac:dyDescent="0.2">
      <c r="A27" s="32"/>
    </row>
    <row r="28" spans="1:8" x14ac:dyDescent="0.2">
      <c r="A28" s="32"/>
    </row>
    <row r="29" spans="1:8" x14ac:dyDescent="0.2">
      <c r="A29" s="32"/>
    </row>
    <row r="30" spans="1:8" x14ac:dyDescent="0.2">
      <c r="A30" s="32"/>
    </row>
    <row r="31" spans="1:8" x14ac:dyDescent="0.2">
      <c r="A31" s="32"/>
    </row>
    <row r="32" spans="1:8" x14ac:dyDescent="0.2">
      <c r="A32" s="32"/>
    </row>
  </sheetData>
  <mergeCells count="1">
    <mergeCell ref="A4:F4"/>
  </mergeCells>
  <conditionalFormatting sqref="E8:E10">
    <cfRule type="cellIs" dxfId="2" priority="9" stopIfTrue="1" operator="equal">
      <formula>0</formula>
    </cfRule>
  </conditionalFormatting>
  <conditionalFormatting sqref="E12:E16">
    <cfRule type="cellIs" dxfId="1" priority="2" stopIfTrue="1" operator="equal">
      <formula>0</formula>
    </cfRule>
  </conditionalFormatting>
  <conditionalFormatting sqref="E18:E22">
    <cfRule type="cellIs" dxfId="0" priority="1" stopIfTrue="1" operator="equal">
      <formula>0</formula>
    </cfRule>
  </conditionalFormatting>
  <pageMargins left="0.78740157480314965" right="0.39370078740157483" top="0.78740157480314965" bottom="0.78740157480314965" header="0.31496062992125984" footer="0.31496062992125984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F481B830A91F488132021EC71104A7" ma:contentTypeVersion="13" ma:contentTypeDescription="Create a new document." ma:contentTypeScope="" ma:versionID="999aa17ded87358b193b368ad1fdee04">
  <xsd:schema xmlns:xsd="http://www.w3.org/2001/XMLSchema" xmlns:xs="http://www.w3.org/2001/XMLSchema" xmlns:p="http://schemas.microsoft.com/office/2006/metadata/properties" xmlns:ns2="26b32249-79f2-46a4-8bd4-db0ce04b50e4" xmlns:ns3="ee5e8ee1-903f-46cb-ac20-ecbe987f8aa9" targetNamespace="http://schemas.microsoft.com/office/2006/metadata/properties" ma:root="true" ma:fieldsID="b04f8de254f8f1dec453110781b8718c" ns2:_="" ns3:_="">
    <xsd:import namespace="26b32249-79f2-46a4-8bd4-db0ce04b50e4"/>
    <xsd:import namespace="ee5e8ee1-903f-46cb-ac20-ecbe987f8a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32249-79f2-46a4-8bd4-db0ce04b5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abb0c-3f0c-406a-bb68-696f3a60d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e8ee1-903f-46cb-ac20-ecbe987f8a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50fe44-2a11-4368-9a67-7429f6f6663f}" ma:internalName="TaxCatchAll" ma:showField="CatchAllData" ma:web="ee5e8ee1-903f-46cb-ac20-ecbe987f8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b32249-79f2-46a4-8bd4-db0ce04b50e4">
      <Terms xmlns="http://schemas.microsoft.com/office/infopath/2007/PartnerControls"/>
    </lcf76f155ced4ddcb4097134ff3c332f>
    <TaxCatchAll xmlns="ee5e8ee1-903f-46cb-ac20-ecbe987f8a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96130-2D08-46DA-9E5D-44B261061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32249-79f2-46a4-8bd4-db0ce04b50e4"/>
    <ds:schemaRef ds:uri="ee5e8ee1-903f-46cb-ac20-ecbe987f8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0F0FCE-EA50-4704-9439-872EECA8B60F}">
  <ds:schemaRefs>
    <ds:schemaRef ds:uri="http://schemas.openxmlformats.org/package/2006/metadata/core-properties"/>
    <ds:schemaRef ds:uri="http://purl.org/dc/dcmitype/"/>
    <ds:schemaRef ds:uri="ee5e8ee1-903f-46cb-ac20-ecbe987f8aa9"/>
    <ds:schemaRef ds:uri="http://purl.org/dc/elements/1.1/"/>
    <ds:schemaRef ds:uri="http://schemas.microsoft.com/office/2006/metadata/properties"/>
    <ds:schemaRef ds:uri="26b32249-79f2-46a4-8bd4-db0ce04b50e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24C53A-CC74-4224-BDBE-D2A0F78B45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КСС ЕЛ БЧК</vt:lpstr>
      <vt:lpstr>АРХ</vt:lpstr>
      <vt:lpstr>ЕЛ</vt:lpstr>
      <vt:lpstr>ОВК</vt:lpstr>
      <vt:lpstr>АРХ!Print_Area</vt:lpstr>
      <vt:lpstr>ЕЛ!Print_Area</vt:lpstr>
      <vt:lpstr>'КСС ЕЛ БЧК'!Print_Area</vt:lpstr>
      <vt:lpstr>ОВК!Print_Area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potrebitel</dc:creator>
  <cp:lastModifiedBy>Nikolai Todorov</cp:lastModifiedBy>
  <cp:revision/>
  <cp:lastPrinted>2025-09-24T07:35:15Z</cp:lastPrinted>
  <dcterms:created xsi:type="dcterms:W3CDTF">1996-10-14T23:33:28Z</dcterms:created>
  <dcterms:modified xsi:type="dcterms:W3CDTF">2025-09-29T10:01:20Z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0x010100D2F481B830A91F488132021EC71104A7</vt:lpwstr>
  </property>
  <property fmtid="{D5CDD505-2E9C-101B-9397-08002B2CF9AE}" pid="3" name="MediaServiceImageTags">
    <vt:lpwstr/>
  </property>
</Properties>
</file>